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EsteLivro"/>
  <bookViews>
    <workbookView windowWidth="22188" windowHeight="10500" tabRatio="853" firstSheet="2" activeTab="2"/>
  </bookViews>
  <sheets>
    <sheet name="XXXXXXX" sheetId="2" state="veryHidden" r:id="rId1"/>
    <sheet name="XXXX0" sheetId="9" state="veryHidden" r:id="rId2"/>
    <sheet name="EST TECHNICAL AREA" sheetId="78" r:id="rId3"/>
    <sheet name="Folha1" sheetId="79" r:id="rId4"/>
  </sheets>
  <definedNames>
    <definedName name="_xlnm.Print_Area" localSheetId="2">'EST TECHNICAL AREA'!$A$1:$G$60</definedName>
    <definedName name="_xlnm.Print_Titles" localSheetId="2">'EST TECHNICAL AREA'!$1:$17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<sst xmlns="http://schemas.openxmlformats.org/spreadsheetml/2006/main" count="123" uniqueCount="83">
  <si>
    <t>CLIENT:</t>
  </si>
  <si>
    <t>REVISION:</t>
  </si>
  <si>
    <t>DATE:</t>
  </si>
  <si>
    <t>CHINA ROAD AND BRIDGE CORPORATION</t>
  </si>
  <si>
    <t>R00</t>
  </si>
  <si>
    <t>PROJECT:</t>
  </si>
  <si>
    <t>DESIGNED BY:</t>
  </si>
  <si>
    <t>EDIFICATIONS NEW CAIO_CABINDA PORT</t>
  </si>
  <si>
    <t>CARLOS GAIÃO</t>
  </si>
  <si>
    <t>PROCESS N.º:</t>
  </si>
  <si>
    <t>CHECKED BY:</t>
  </si>
  <si>
    <t>LUIS CARRUJO</t>
  </si>
  <si>
    <t>PHASE:</t>
  </si>
  <si>
    <t>EXECUTION</t>
  </si>
  <si>
    <t>SPECIALITY:</t>
  </si>
  <si>
    <t>FOUNDATIONS AND STRUCTURE</t>
  </si>
  <si>
    <t>Item</t>
  </si>
  <si>
    <t>Designation</t>
  </si>
  <si>
    <t>Unid.</t>
  </si>
  <si>
    <t>Quant.</t>
  </si>
  <si>
    <t>Unit price. (akz)</t>
  </si>
  <si>
    <t>Total price (akz)</t>
  </si>
  <si>
    <t>NOTE: Implementation of works, supplies and assemblies, according to written and drawn pieces, project specifications, Regulations and Standards. including all necessary additional works and supplies.</t>
  </si>
  <si>
    <t>EXCAVATIONS</t>
  </si>
  <si>
    <t>1.1</t>
  </si>
  <si>
    <t>General excavation with 10cm depth, for the creation of work platforms.</t>
  </si>
  <si>
    <t>m3</t>
  </si>
  <si>
    <t>Excavation on the ground floor and excavations for foundations.</t>
  </si>
  <si>
    <t>1.2</t>
  </si>
  <si>
    <t>Mechanical landfill in foundations, with compression of the excavating soils (max. thickness 0,20m)  - to 90% of the value of the modified Proctor and optimum water content +/-1 %.</t>
  </si>
  <si>
    <t>vg</t>
  </si>
  <si>
    <t>TRUE DEVELOPMENT</t>
  </si>
  <si>
    <t>Execution of gravel (type 2) layer, with 0.30m thikness, compacted, and acquired by mechanical crushing.</t>
  </si>
  <si>
    <t>Supply and execution of 150g/m2 density Geotextile blanket.</t>
  </si>
  <si>
    <t>m2</t>
  </si>
  <si>
    <t>Supply and execution of waterproof plastic mesh with 1.00mm thick with 250g/m2 density.</t>
  </si>
  <si>
    <t>Mortar in ground floorings with 0.05m tickness, in concrete of the class C20/25 (XC2), with hydrophug additive type "sika plastocrete 05", AQ50 electro-welded double mesh armor (#∅5//0.10).</t>
  </si>
  <si>
    <t>FORMWORK</t>
  </si>
  <si>
    <t>Formwork for buried element</t>
  </si>
  <si>
    <t>3.1.1</t>
  </si>
  <si>
    <t>Footing</t>
  </si>
  <si>
    <t>3.1.2</t>
  </si>
  <si>
    <t>Beam foundation</t>
  </si>
  <si>
    <t>Formwork for unburied elements</t>
  </si>
  <si>
    <t>3.2.1</t>
  </si>
  <si>
    <t>Pillars</t>
  </si>
  <si>
    <t>3.2.2</t>
  </si>
  <si>
    <t>Beams</t>
  </si>
  <si>
    <t>3.2.3</t>
  </si>
  <si>
    <t>Floor slab</t>
  </si>
  <si>
    <t>3.2.4</t>
  </si>
  <si>
    <t>Stairs</t>
  </si>
  <si>
    <t>CONCRETE</t>
  </si>
  <si>
    <t>Concrete C12/15, in regularization under foundations elements, with 0.10m width.</t>
  </si>
  <si>
    <t>C35/45 Beton in separate elements.</t>
  </si>
  <si>
    <t>Concrete C30/37 in structural elements.</t>
  </si>
  <si>
    <t>3.2.5</t>
  </si>
  <si>
    <t>3.2.6</t>
  </si>
  <si>
    <t>3.2.7</t>
  </si>
  <si>
    <t>3.2.8</t>
  </si>
  <si>
    <t>REINFORRCEMENT</t>
  </si>
  <si>
    <t>Steel A 500 NR, in reinforced concret elements.</t>
  </si>
  <si>
    <t>4.1.1</t>
  </si>
  <si>
    <t>Shoes</t>
  </si>
  <si>
    <t>kg</t>
  </si>
  <si>
    <t>4.1.2</t>
  </si>
  <si>
    <t>Aluminum lintel</t>
  </si>
  <si>
    <t>4.1.3</t>
  </si>
  <si>
    <t>4.1.4</t>
  </si>
  <si>
    <t>4.1.5</t>
  </si>
  <si>
    <t>Laje do piso</t>
  </si>
  <si>
    <t>4.1.6</t>
  </si>
  <si>
    <t>DIVERS</t>
  </si>
  <si>
    <t>Protection of buried faces</t>
  </si>
  <si>
    <t>5.1.1</t>
  </si>
  <si>
    <t>Waterproofing painting system in burried faces Type "SIKATOP 107"</t>
  </si>
  <si>
    <t>MORADIA</t>
  </si>
  <si>
    <t>PISCINA</t>
  </si>
  <si>
    <t>AT</t>
  </si>
  <si>
    <t>M2</t>
  </si>
  <si>
    <t>H</t>
  </si>
  <si>
    <t>v</t>
  </si>
  <si>
    <t>VT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</si>
</sst>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2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\ &quot;$&quot;;\-#,##0\ &quot;$&quot;"/>
    <numFmt numFmtId="177" formatCode="#,##0.00_ ;\-#,##0.00\ "/>
    <numFmt numFmtId="178" formatCode="#,##0\ &quot;DM&quot;;\-#,##0\ &quot;DM&quot;"/>
    <numFmt numFmtId="179" formatCode="#,##0.00&quot;£&quot;_);[Red]\(#,##0.00&quot;£&quot;\)"/>
    <numFmt numFmtId="180" formatCode="_ * #,##0_)&quot;£&quot;_ ;_ * \(#,##0\)&quot;£&quot;_ ;_ * &quot;-&quot;_)&quot;£&quot;_ ;_ @_ "/>
    <numFmt numFmtId="181" formatCode="_-* #,##0.00\ &quot;$&quot;_-;\-* #,##0.00\ &quot;$&quot;_-;_-* &quot;-&quot;??\ &quot;$&quot;_-;_-@_-"/>
    <numFmt numFmtId="182" formatCode="#,##0\ &quot;Pts&quot;;\-#,##0\ &quot;Pts&quot;"/>
    <numFmt numFmtId="183" formatCode="_-* #,##0.00_-;\-* #,##0.00_-;_-* &quot;-&quot;??_-;_-@_-"/>
    <numFmt numFmtId="184" formatCode="_-* #,##0_-;\-* #,##0_-;_-* &quot;-&quot;_-;_-@_-"/>
    <numFmt numFmtId="185" formatCode="_-* #,##0.00\ &quot;€&quot;_-;\-* #,##0.00\ &quot;€&quot;_-;_-* &quot;-&quot;??\ &quot;€&quot;_-;_-@_-"/>
    <numFmt numFmtId="186" formatCode="_-* #,##0\ &quot;€&quot;_-;\-* #,##0\ &quot;€&quot;_-;_-* &quot;-&quot;\ &quot;€&quot;_-;_-@_-"/>
    <numFmt numFmtId="187" formatCode="#,##0\ [$€];\-#,##0\ [$€]"/>
    <numFmt numFmtId="188" formatCode="_-* #,##0\ _E_s_c_._-;\-* #,##0\ _E_s_c_._-;_-* &quot;-&quot;\ _E_s_c_._-;_-@_-"/>
    <numFmt numFmtId="189" formatCode="_-* #,##0.00\ _E_s_c_._-;\-* #,##0.00\ _E_s_c_._-;_-* &quot;-&quot;??\ _E_s_c_._-;_-@_-"/>
    <numFmt numFmtId="190" formatCode="_-* #,##0\ &quot;$&quot;_-;\-* #,##0\ &quot;$&quot;_-;_-* &quot;-&quot;\ &quot;$&quot;_-;_-@_-"/>
    <numFmt numFmtId="191" formatCode="0.00_)"/>
    <numFmt numFmtId="192" formatCode="#,##0.00\ &quot;DM&quot;;[Red]\-#,##0.00\ &quot;DM&quot;"/>
    <numFmt numFmtId="193" formatCode="_ * #,##0_)_£_ ;_ * \(#,##0\)_£_ ;_ * &quot;-&quot;_)_£_ ;_ @_ "/>
    <numFmt numFmtId="194" formatCode="_ * #,##0.00_)&quot;£&quot;_ ;_ * \(#,##0.00\)&quot;£&quot;_ ;_ * &quot;-&quot;??_)&quot;£&quot;_ ;_ @_ "/>
    <numFmt numFmtId="195" formatCode="00,000"/>
    <numFmt numFmtId="196" formatCode="00"/>
  </numFmts>
  <fonts count="44">
    <font>
      <sz val="10"/>
      <name val="Arial"/>
      <charset val="134"/>
    </font>
    <font>
      <sz val="10"/>
      <name val="Century Gothic"/>
      <charset val="134"/>
    </font>
    <font>
      <b/>
      <sz val="9"/>
      <color theme="3"/>
      <name val="Century Gothic"/>
      <charset val="134"/>
    </font>
    <font>
      <b/>
      <sz val="11"/>
      <color rgb="FF006411"/>
      <name val="Century Gothic"/>
      <charset val="134"/>
    </font>
    <font>
      <b/>
      <sz val="9"/>
      <color theme="1"/>
      <name val="Century Gothic"/>
      <charset val="134"/>
    </font>
    <font>
      <sz val="9"/>
      <color theme="1"/>
      <name val="Century Gothic"/>
      <charset val="134"/>
    </font>
    <font>
      <sz val="11"/>
      <name val="Century Gothic"/>
      <charset val="134"/>
    </font>
    <font>
      <b/>
      <sz val="11"/>
      <color rgb="FF0070C0"/>
      <name val="Century Gothic"/>
      <charset val="134"/>
    </font>
    <font>
      <b/>
      <sz val="11"/>
      <color rgb="FF92D050"/>
      <name val="Century Gothic"/>
      <charset val="134"/>
    </font>
    <font>
      <b/>
      <sz val="11"/>
      <name val="Century Gothic"/>
      <charset val="134"/>
    </font>
    <font>
      <sz val="11"/>
      <color rgb="FFFF0000"/>
      <name val="Century Gothic"/>
      <charset val="134"/>
    </font>
    <font>
      <b/>
      <sz val="10"/>
      <name val="Century Gothic"/>
      <charset val="134"/>
    </font>
    <font>
      <i/>
      <sz val="10"/>
      <name val="Century Gothic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MS Sans Serif"/>
      <charset val="134"/>
    </font>
    <font>
      <sz val="10"/>
      <name val="MS Sans Serif"/>
      <charset val="134"/>
    </font>
    <font>
      <sz val="10"/>
      <name val="Helv"/>
      <charset val="134"/>
    </font>
    <font>
      <sz val="10"/>
      <name val="Courier"/>
      <charset val="134"/>
    </font>
    <font>
      <sz val="10"/>
      <color theme="1"/>
      <name val="Arial"/>
      <charset val="134"/>
    </font>
    <font>
      <sz val="10"/>
      <color rgb="FF000000"/>
      <name val="Arial"/>
      <charset val="134"/>
    </font>
    <font>
      <sz val="8"/>
      <name val="Arial"/>
      <charset val="134"/>
    </font>
    <font>
      <b/>
      <sz val="12"/>
      <name val="Arial"/>
      <charset val="134"/>
    </font>
    <font>
      <b/>
      <i/>
      <sz val="16"/>
      <name val="Helv"/>
      <charset val="134"/>
    </font>
    <font>
      <sz val="8"/>
      <name val="MS Sans Serif"/>
      <charset val="134"/>
    </font>
    <font>
      <sz val="11"/>
      <color theme="1"/>
      <name val="宋体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rgb="FF808080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rgb="FF808080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6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6" borderId="2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24" applyNumberFormat="0" applyAlignment="0" applyProtection="0">
      <alignment vertical="center"/>
    </xf>
    <xf numFmtId="0" fontId="23" fillId="8" borderId="25" applyNumberFormat="0" applyAlignment="0" applyProtection="0">
      <alignment vertical="center"/>
    </xf>
    <xf numFmtId="0" fontId="24" fillId="8" borderId="24" applyNumberFormat="0" applyAlignment="0" applyProtection="0">
      <alignment vertical="center"/>
    </xf>
    <xf numFmtId="0" fontId="25" fillId="9" borderId="26" applyNumberFormat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9" fontId="0" fillId="37" borderId="0"/>
    <xf numFmtId="0" fontId="0" fillId="0" borderId="0"/>
    <xf numFmtId="176" fontId="33" fillId="0" borderId="29" applyAlignment="0" applyProtection="0"/>
    <xf numFmtId="0" fontId="0" fillId="0" borderId="0" applyFill="0" applyBorder="0" applyAlignment="0"/>
    <xf numFmtId="177" fontId="0" fillId="0" borderId="0" applyFill="0" applyBorder="0" applyAlignment="0"/>
    <xf numFmtId="178" fontId="34" fillId="0" borderId="0" applyFill="0" applyBorder="0" applyAlignment="0"/>
    <xf numFmtId="179" fontId="0" fillId="0" borderId="0" applyFill="0" applyBorder="0" applyAlignment="0"/>
    <xf numFmtId="180" fontId="0" fillId="0" borderId="0" applyFill="0" applyBorder="0" applyAlignment="0"/>
    <xf numFmtId="181" fontId="35" fillId="0" borderId="0" applyFill="0" applyBorder="0" applyAlignment="0"/>
    <xf numFmtId="182" fontId="36" fillId="0" borderId="0" applyFill="0" applyBorder="0" applyAlignment="0"/>
    <xf numFmtId="177" fontId="0" fillId="0" borderId="0" applyFill="0" applyBorder="0" applyAlignment="0"/>
    <xf numFmtId="183" fontId="37" fillId="0" borderId="0" applyFont="0" applyFill="0" applyBorder="0" applyAlignment="0" applyProtection="0"/>
    <xf numFmtId="184" fontId="37" fillId="0" borderId="0" applyFont="0" applyFill="0" applyBorder="0" applyAlignment="0" applyProtection="0"/>
    <xf numFmtId="181" fontId="35" fillId="0" borderId="0" applyFont="0" applyFill="0" applyBorder="0" applyAlignment="0" applyProtection="0"/>
    <xf numFmtId="185" fontId="37" fillId="0" borderId="0" applyFont="0" applyFill="0" applyBorder="0" applyAlignment="0" applyProtection="0"/>
    <xf numFmtId="186" fontId="37" fillId="0" borderId="0" applyFont="0" applyFill="0" applyBorder="0" applyAlignment="0" applyProtection="0"/>
    <xf numFmtId="177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14" fontId="38" fillId="0" borderId="0" applyFill="0" applyBorder="0" applyAlignment="0"/>
    <xf numFmtId="181" fontId="35" fillId="0" borderId="0" applyFill="0" applyBorder="0" applyAlignment="0"/>
    <xf numFmtId="177" fontId="0" fillId="0" borderId="0" applyFill="0" applyBorder="0" applyAlignment="0"/>
    <xf numFmtId="181" fontId="35" fillId="0" borderId="0" applyFill="0" applyBorder="0" applyAlignment="0"/>
    <xf numFmtId="182" fontId="36" fillId="0" borderId="0" applyFill="0" applyBorder="0" applyAlignment="0"/>
    <xf numFmtId="177" fontId="0" fillId="0" borderId="0" applyFill="0" applyBorder="0" applyAlignment="0"/>
    <xf numFmtId="0" fontId="0" fillId="0" borderId="0"/>
    <xf numFmtId="0" fontId="35" fillId="0" borderId="0"/>
    <xf numFmtId="187" fontId="0" fillId="0" borderId="30" applyFont="0" applyFill="0" applyBorder="0" applyProtection="0"/>
    <xf numFmtId="0" fontId="39" fillId="5" borderId="0" applyNumberFormat="0" applyBorder="0" applyAlignment="0" applyProtection="0"/>
    <xf numFmtId="0" fontId="40" fillId="0" borderId="31" applyNumberFormat="0" applyProtection="0"/>
    <xf numFmtId="0" fontId="40" fillId="0" borderId="32">
      <alignment horizontal="left" vertical="center"/>
    </xf>
    <xf numFmtId="0" fontId="39" fillId="38" borderId="33" applyNumberFormat="0" applyBorder="0" applyAlignment="0" applyProtection="0"/>
    <xf numFmtId="181" fontId="35" fillId="0" borderId="0" applyFill="0" applyBorder="0" applyAlignment="0"/>
    <xf numFmtId="177" fontId="0" fillId="0" borderId="0" applyFill="0" applyBorder="0" applyAlignment="0"/>
    <xf numFmtId="181" fontId="35" fillId="0" borderId="0" applyFill="0" applyBorder="0" applyAlignment="0"/>
    <xf numFmtId="182" fontId="36" fillId="0" borderId="0" applyFill="0" applyBorder="0" applyAlignment="0"/>
    <xf numFmtId="177" fontId="0" fillId="0" borderId="0" applyFill="0" applyBorder="0" applyAlignment="0"/>
    <xf numFmtId="188" fontId="0" fillId="0" borderId="0" applyFont="0" applyFill="0" applyBorder="0" applyAlignment="0" applyProtection="0"/>
    <xf numFmtId="189" fontId="0" fillId="0" borderId="0" applyFont="0" applyFill="0" applyBorder="0" applyAlignment="0" applyProtection="0"/>
    <xf numFmtId="190" fontId="0" fillId="0" borderId="0" applyFont="0" applyFill="0" applyBorder="0" applyAlignment="0" applyProtection="0"/>
    <xf numFmtId="181" fontId="0" fillId="0" borderId="0" applyFont="0" applyFill="0" applyBorder="0" applyAlignment="0" applyProtection="0"/>
    <xf numFmtId="191" fontId="41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2" fillId="0" borderId="0"/>
    <xf numFmtId="0" fontId="4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3" fillId="0" borderId="0"/>
    <xf numFmtId="0" fontId="1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2" fillId="0" borderId="0"/>
    <xf numFmtId="0" fontId="0" fillId="0" borderId="0"/>
    <xf numFmtId="0" fontId="43" fillId="0" borderId="0"/>
    <xf numFmtId="0" fontId="0" fillId="0" borderId="0"/>
    <xf numFmtId="0" fontId="35" fillId="0" borderId="0"/>
    <xf numFmtId="0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9" fontId="37" fillId="0" borderId="0" applyFont="0" applyFill="0" applyBorder="0" applyAlignment="0" applyProtection="0"/>
    <xf numFmtId="180" fontId="0" fillId="0" borderId="0" applyFont="0" applyFill="0" applyBorder="0" applyAlignment="0" applyProtection="0"/>
    <xf numFmtId="192" fontId="0" fillId="0" borderId="0" applyFont="0" applyFill="0" applyBorder="0" applyAlignment="0" applyProtection="0"/>
    <xf numFmtId="10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81" fontId="35" fillId="0" borderId="0" applyFill="0" applyBorder="0" applyAlignment="0"/>
    <xf numFmtId="177" fontId="0" fillId="0" borderId="0" applyFill="0" applyBorder="0" applyAlignment="0"/>
    <xf numFmtId="181" fontId="35" fillId="0" borderId="0" applyFill="0" applyBorder="0" applyAlignment="0"/>
    <xf numFmtId="182" fontId="36" fillId="0" borderId="0" applyFill="0" applyBorder="0" applyAlignment="0"/>
    <xf numFmtId="177" fontId="0" fillId="0" borderId="0" applyFill="0" applyBorder="0" applyAlignment="0"/>
    <xf numFmtId="49" fontId="38" fillId="0" borderId="0" applyFill="0" applyBorder="0" applyAlignment="0"/>
    <xf numFmtId="193" fontId="0" fillId="0" borderId="0" applyFill="0" applyBorder="0" applyAlignment="0"/>
    <xf numFmtId="194" fontId="0" fillId="0" borderId="0" applyFill="0" applyBorder="0" applyAlignment="0"/>
  </cellStyleXfs>
  <cellXfs count="92">
    <xf numFmtId="0" fontId="0" fillId="0" borderId="0" xfId="0"/>
    <xf numFmtId="0" fontId="1" fillId="2" borderId="0" xfId="115" applyFill="1"/>
    <xf numFmtId="0" fontId="1" fillId="0" borderId="1" xfId="115" applyBorder="1" applyAlignment="1">
      <alignment vertical="center"/>
    </xf>
    <xf numFmtId="0" fontId="1" fillId="0" borderId="0" xfId="115" applyAlignment="1">
      <alignment vertical="center"/>
    </xf>
    <xf numFmtId="0" fontId="1" fillId="3" borderId="0" xfId="115" applyFill="1"/>
    <xf numFmtId="0" fontId="1" fillId="0" borderId="0" xfId="115"/>
    <xf numFmtId="0" fontId="2" fillId="4" borderId="0" xfId="131" applyFont="1" applyFill="1"/>
    <xf numFmtId="0" fontId="3" fillId="2" borderId="0" xfId="115" applyFont="1" applyFill="1" applyAlignment="1">
      <alignment horizontal="left"/>
    </xf>
    <xf numFmtId="0" fontId="3" fillId="2" borderId="0" xfId="115" applyFont="1" applyFill="1" applyAlignment="1">
      <alignment horizontal="center"/>
    </xf>
    <xf numFmtId="0" fontId="4" fillId="4" borderId="0" xfId="131" applyFont="1" applyFill="1" applyAlignment="1">
      <alignment horizontal="left"/>
    </xf>
    <xf numFmtId="0" fontId="5" fillId="4" borderId="0" xfId="131" applyFont="1" applyFill="1" applyAlignment="1">
      <alignment horizontal="left"/>
    </xf>
    <xf numFmtId="0" fontId="6" fillId="2" borderId="0" xfId="115" applyFont="1" applyFill="1" applyAlignment="1">
      <alignment horizontal="left"/>
    </xf>
    <xf numFmtId="14" fontId="6" fillId="2" borderId="0" xfId="115" applyNumberFormat="1" applyFont="1" applyFill="1" applyAlignment="1">
      <alignment horizontal="left"/>
    </xf>
    <xf numFmtId="0" fontId="6" fillId="2" borderId="0" xfId="115" applyFont="1" applyFill="1" applyAlignment="1">
      <alignment vertical="top"/>
    </xf>
    <xf numFmtId="0" fontId="6" fillId="2" borderId="0" xfId="115" applyFont="1" applyFill="1"/>
    <xf numFmtId="0" fontId="2" fillId="4" borderId="0" xfId="131" applyFont="1" applyFill="1" applyAlignment="1">
      <alignment vertical="center"/>
    </xf>
    <xf numFmtId="0" fontId="7" fillId="2" borderId="0" xfId="115" applyFont="1" applyFill="1"/>
    <xf numFmtId="0" fontId="8" fillId="2" borderId="0" xfId="115" applyFont="1" applyFill="1"/>
    <xf numFmtId="0" fontId="5" fillId="4" borderId="0" xfId="131" applyFont="1" applyFill="1" applyAlignment="1">
      <alignment horizontal="left" vertical="center"/>
    </xf>
    <xf numFmtId="195" fontId="6" fillId="2" borderId="0" xfId="115" applyNumberFormat="1" applyFont="1" applyFill="1" applyAlignment="1">
      <alignment horizontal="justify" vertical="top"/>
    </xf>
    <xf numFmtId="0" fontId="6" fillId="0" borderId="0" xfId="115" applyFont="1"/>
    <xf numFmtId="0" fontId="5" fillId="4" borderId="0" xfId="131" applyFont="1" applyFill="1" applyAlignment="1">
      <alignment vertical="center"/>
    </xf>
    <xf numFmtId="0" fontId="6" fillId="2" borderId="0" xfId="115" applyFont="1" applyFill="1" applyAlignment="1">
      <alignment vertical="justify"/>
    </xf>
    <xf numFmtId="0" fontId="6" fillId="2" borderId="0" xfId="115" applyFont="1" applyFill="1" applyAlignment="1">
      <alignment horizontal="left" vertical="top"/>
    </xf>
    <xf numFmtId="0" fontId="9" fillId="2" borderId="0" xfId="115" applyFont="1" applyFill="1" applyAlignment="1">
      <alignment horizontal="center"/>
    </xf>
    <xf numFmtId="196" fontId="5" fillId="4" borderId="0" xfId="131" applyNumberFormat="1" applyFont="1" applyFill="1" applyAlignment="1">
      <alignment vertical="center"/>
    </xf>
    <xf numFmtId="0" fontId="9" fillId="0" borderId="0" xfId="115" applyFont="1" applyAlignment="1">
      <alignment horizontal="center"/>
    </xf>
    <xf numFmtId="0" fontId="9" fillId="5" borderId="2" xfId="115" applyFont="1" applyFill="1" applyBorder="1" applyAlignment="1">
      <alignment horizontal="center" vertical="center"/>
    </xf>
    <xf numFmtId="0" fontId="9" fillId="5" borderId="3" xfId="115" applyFont="1" applyFill="1" applyBorder="1" applyAlignment="1">
      <alignment horizontal="center" vertical="center"/>
    </xf>
    <xf numFmtId="0" fontId="9" fillId="5" borderId="3" xfId="115" applyFont="1" applyFill="1" applyBorder="1" applyAlignment="1">
      <alignment horizontal="center" vertical="center" wrapText="1"/>
    </xf>
    <xf numFmtId="0" fontId="9" fillId="5" borderId="4" xfId="115" applyFont="1" applyFill="1" applyBorder="1" applyAlignment="1">
      <alignment horizontal="center" vertical="center" wrapText="1"/>
    </xf>
    <xf numFmtId="0" fontId="9" fillId="0" borderId="5" xfId="115" applyFont="1" applyBorder="1" applyAlignment="1">
      <alignment vertical="top"/>
    </xf>
    <xf numFmtId="0" fontId="6" fillId="0" borderId="0" xfId="115" applyFont="1" applyAlignment="1">
      <alignment horizontal="justify" vertical="justify" wrapText="1"/>
    </xf>
    <xf numFmtId="0" fontId="6" fillId="0" borderId="6" xfId="115" applyFont="1" applyBorder="1" applyAlignment="1">
      <alignment horizontal="justify" vertical="justify"/>
    </xf>
    <xf numFmtId="0" fontId="9" fillId="0" borderId="7" xfId="115" applyFont="1" applyBorder="1" applyAlignment="1">
      <alignment horizontal="center" vertical="justify"/>
    </xf>
    <xf numFmtId="2" fontId="9" fillId="0" borderId="7" xfId="115" applyNumberFormat="1" applyFont="1" applyBorder="1" applyAlignment="1">
      <alignment horizontal="center" vertical="justify"/>
    </xf>
    <xf numFmtId="2" fontId="6" fillId="0" borderId="8" xfId="115" applyNumberFormat="1" applyFont="1" applyBorder="1"/>
    <xf numFmtId="0" fontId="9" fillId="0" borderId="5" xfId="115" applyFont="1" applyBorder="1" applyAlignment="1">
      <alignment horizontal="center" vertical="top"/>
    </xf>
    <xf numFmtId="0" fontId="6" fillId="0" borderId="0" xfId="115" applyFont="1" applyAlignment="1">
      <alignment horizontal="justify" vertical="top" wrapText="1"/>
    </xf>
    <xf numFmtId="0" fontId="6" fillId="0" borderId="6" xfId="115" applyFont="1" applyBorder="1" applyAlignment="1">
      <alignment horizontal="justify" vertical="top" wrapText="1"/>
    </xf>
    <xf numFmtId="0" fontId="9" fillId="2" borderId="5" xfId="115" applyFont="1" applyFill="1" applyBorder="1" applyAlignment="1">
      <alignment horizontal="center" vertical="top"/>
    </xf>
    <xf numFmtId="0" fontId="9" fillId="0" borderId="0" xfId="115" applyFont="1" applyFill="1" applyAlignment="1">
      <alignment horizontal="justify" vertical="top" wrapText="1"/>
    </xf>
    <xf numFmtId="0" fontId="9" fillId="0" borderId="6" xfId="115" applyFont="1" applyFill="1" applyBorder="1" applyAlignment="1">
      <alignment horizontal="justify" vertical="top"/>
    </xf>
    <xf numFmtId="0" fontId="9" fillId="2" borderId="7" xfId="115" applyFont="1" applyFill="1" applyBorder="1" applyAlignment="1">
      <alignment horizontal="center" vertical="justify"/>
    </xf>
    <xf numFmtId="2" fontId="9" fillId="2" borderId="7" xfId="115" applyNumberFormat="1" applyFont="1" applyFill="1" applyBorder="1" applyAlignment="1">
      <alignment horizontal="center" vertical="justify"/>
    </xf>
    <xf numFmtId="2" fontId="6" fillId="2" borderId="8" xfId="115" applyNumberFormat="1" applyFont="1" applyFill="1" applyBorder="1"/>
    <xf numFmtId="0" fontId="6" fillId="2" borderId="5" xfId="115" applyFont="1" applyFill="1" applyBorder="1" applyAlignment="1">
      <alignment horizontal="center" vertical="top"/>
    </xf>
    <xf numFmtId="0" fontId="6" fillId="0" borderId="9" xfId="115" applyFont="1" applyFill="1" applyBorder="1" applyAlignment="1">
      <alignment horizontal="left" vertical="top" wrapText="1"/>
    </xf>
    <xf numFmtId="0" fontId="6" fillId="0" borderId="6" xfId="115" applyFont="1" applyFill="1" applyBorder="1" applyAlignment="1">
      <alignment horizontal="left" vertical="top" wrapText="1"/>
    </xf>
    <xf numFmtId="0" fontId="6" fillId="2" borderId="7" xfId="115" applyFont="1" applyFill="1" applyBorder="1" applyAlignment="1">
      <alignment horizontal="center" vertical="top"/>
    </xf>
    <xf numFmtId="2" fontId="6" fillId="2" borderId="7" xfId="115" applyNumberFormat="1" applyFont="1" applyFill="1" applyBorder="1" applyAlignment="1">
      <alignment horizontal="center" vertical="top"/>
    </xf>
    <xf numFmtId="0" fontId="9" fillId="0" borderId="6" xfId="115" applyFont="1" applyFill="1" applyBorder="1" applyAlignment="1">
      <alignment horizontal="justify" vertical="top" wrapText="1"/>
    </xf>
    <xf numFmtId="0" fontId="9" fillId="2" borderId="7" xfId="115" applyFont="1" applyFill="1" applyBorder="1" applyAlignment="1">
      <alignment horizontal="center" vertical="center"/>
    </xf>
    <xf numFmtId="2" fontId="9" fillId="2" borderId="7" xfId="115" applyNumberFormat="1" applyFont="1" applyFill="1" applyBorder="1" applyAlignment="1">
      <alignment horizontal="center" vertical="center"/>
    </xf>
    <xf numFmtId="2" fontId="10" fillId="2" borderId="8" xfId="115" applyNumberFormat="1" applyFont="1" applyFill="1" applyBorder="1"/>
    <xf numFmtId="2" fontId="6" fillId="0" borderId="7" xfId="115" applyNumberFormat="1" applyFont="1" applyBorder="1" applyAlignment="1">
      <alignment horizontal="center" vertical="top"/>
    </xf>
    <xf numFmtId="0" fontId="9" fillId="0" borderId="9" xfId="115" applyFont="1" applyFill="1" applyBorder="1" applyAlignment="1">
      <alignment horizontal="left" vertical="top" wrapText="1"/>
    </xf>
    <xf numFmtId="0" fontId="9" fillId="0" borderId="6" xfId="115" applyFont="1" applyFill="1" applyBorder="1" applyAlignment="1">
      <alignment horizontal="left" vertical="top" wrapText="1"/>
    </xf>
    <xf numFmtId="0" fontId="9" fillId="0" borderId="0" xfId="115" applyFont="1" applyFill="1" applyAlignment="1">
      <alignment horizontal="left" vertical="top" wrapText="1"/>
    </xf>
    <xf numFmtId="0" fontId="9" fillId="0" borderId="6" xfId="115" applyFont="1" applyFill="1" applyBorder="1" applyAlignment="1">
      <alignment horizontal="left" vertical="top"/>
    </xf>
    <xf numFmtId="0" fontId="6" fillId="2" borderId="10" xfId="115" applyFont="1" applyFill="1" applyBorder="1" applyAlignment="1">
      <alignment horizontal="center" vertical="top"/>
    </xf>
    <xf numFmtId="0" fontId="6" fillId="0" borderId="11" xfId="115" applyFont="1" applyFill="1" applyBorder="1" applyAlignment="1">
      <alignment horizontal="left" vertical="top" wrapText="1"/>
    </xf>
    <xf numFmtId="0" fontId="6" fillId="0" borderId="12" xfId="115" applyFont="1" applyFill="1" applyBorder="1" applyAlignment="1">
      <alignment horizontal="left" vertical="top" wrapText="1"/>
    </xf>
    <xf numFmtId="0" fontId="6" fillId="2" borderId="13" xfId="115" applyFont="1" applyFill="1" applyBorder="1" applyAlignment="1">
      <alignment horizontal="center" vertical="top"/>
    </xf>
    <xf numFmtId="2" fontId="6" fillId="0" borderId="13" xfId="115" applyNumberFormat="1" applyFont="1" applyBorder="1" applyAlignment="1">
      <alignment horizontal="center" vertical="top"/>
    </xf>
    <xf numFmtId="2" fontId="10" fillId="2" borderId="14" xfId="115" applyNumberFormat="1" applyFont="1" applyFill="1" applyBorder="1"/>
    <xf numFmtId="0" fontId="11" fillId="0" borderId="15" xfId="115" applyFont="1" applyBorder="1" applyAlignment="1">
      <alignment horizontal="center" vertical="center"/>
    </xf>
    <xf numFmtId="0" fontId="11" fillId="0" borderId="16" xfId="115" applyFont="1" applyBorder="1" applyAlignment="1">
      <alignment horizontal="justify" vertical="center" wrapText="1"/>
    </xf>
    <xf numFmtId="0" fontId="11" fillId="0" borderId="17" xfId="115" applyFont="1" applyBorder="1" applyAlignment="1">
      <alignment horizontal="justify" vertical="center" wrapText="1"/>
    </xf>
    <xf numFmtId="0" fontId="11" fillId="0" borderId="18" xfId="115" applyFont="1" applyBorder="1" applyAlignment="1">
      <alignment horizontal="center" vertical="center"/>
    </xf>
    <xf numFmtId="2" fontId="11" fillId="0" borderId="18" xfId="115" applyNumberFormat="1" applyFont="1" applyBorder="1" applyAlignment="1">
      <alignment horizontal="center" vertical="center"/>
    </xf>
    <xf numFmtId="2" fontId="1" fillId="0" borderId="19" xfId="115" applyNumberFormat="1" applyBorder="1" applyAlignment="1">
      <alignment vertical="center"/>
    </xf>
    <xf numFmtId="0" fontId="1" fillId="0" borderId="20" xfId="115" applyBorder="1" applyAlignment="1">
      <alignment vertical="center"/>
    </xf>
    <xf numFmtId="0" fontId="9" fillId="2" borderId="9" xfId="115" applyFont="1" applyFill="1" applyBorder="1" applyAlignment="1">
      <alignment horizontal="justify" vertical="top" wrapText="1"/>
    </xf>
    <xf numFmtId="0" fontId="9" fillId="2" borderId="6" xfId="115" applyFont="1" applyFill="1" applyBorder="1" applyAlignment="1">
      <alignment horizontal="justify" vertical="top" wrapText="1"/>
    </xf>
    <xf numFmtId="0" fontId="6" fillId="2" borderId="9" xfId="115" applyFont="1" applyFill="1" applyBorder="1" applyAlignment="1">
      <alignment horizontal="left" vertical="top" wrapText="1"/>
    </xf>
    <xf numFmtId="0" fontId="6" fillId="2" borderId="6" xfId="115" applyFont="1" applyFill="1" applyBorder="1" applyAlignment="1">
      <alignment horizontal="left" vertical="top" wrapText="1"/>
    </xf>
    <xf numFmtId="0" fontId="9" fillId="2" borderId="0" xfId="115" applyFont="1" applyFill="1" applyAlignment="1">
      <alignment horizontal="justify" vertical="top" wrapText="1"/>
    </xf>
    <xf numFmtId="0" fontId="9" fillId="2" borderId="6" xfId="115" applyFont="1" applyFill="1" applyBorder="1" applyAlignment="1">
      <alignment horizontal="justify" vertical="top"/>
    </xf>
    <xf numFmtId="0" fontId="11" fillId="0" borderId="5" xfId="115" applyFont="1" applyBorder="1" applyAlignment="1">
      <alignment horizontal="center" vertical="center"/>
    </xf>
    <xf numFmtId="0" fontId="11" fillId="0" borderId="9" xfId="115" applyFont="1" applyBorder="1" applyAlignment="1">
      <alignment horizontal="justify" vertical="center" wrapText="1"/>
    </xf>
    <xf numFmtId="0" fontId="11" fillId="0" borderId="6" xfId="115" applyFont="1" applyBorder="1" applyAlignment="1">
      <alignment horizontal="justify" vertical="center" wrapText="1"/>
    </xf>
    <xf numFmtId="0" fontId="1" fillId="0" borderId="7" xfId="115" applyBorder="1" applyAlignment="1">
      <alignment horizontal="center" vertical="center"/>
    </xf>
    <xf numFmtId="2" fontId="1" fillId="0" borderId="7" xfId="115" applyNumberFormat="1" applyBorder="1" applyAlignment="1">
      <alignment horizontal="center" vertical="center"/>
    </xf>
    <xf numFmtId="2" fontId="1" fillId="0" borderId="8" xfId="115" applyNumberFormat="1" applyBorder="1" applyAlignment="1">
      <alignment vertical="center"/>
    </xf>
    <xf numFmtId="0" fontId="1" fillId="2" borderId="10" xfId="115" applyFill="1" applyBorder="1" applyAlignment="1">
      <alignment horizontal="center" vertical="center"/>
    </xf>
    <xf numFmtId="0" fontId="1" fillId="2" borderId="11" xfId="115" applyFill="1" applyBorder="1" applyAlignment="1">
      <alignment horizontal="justify" vertical="center" wrapText="1"/>
    </xf>
    <xf numFmtId="0" fontId="1" fillId="2" borderId="12" xfId="115" applyFill="1" applyBorder="1" applyAlignment="1">
      <alignment horizontal="justify" vertical="center" wrapText="1"/>
    </xf>
    <xf numFmtId="0" fontId="12" fillId="2" borderId="13" xfId="115" applyFont="1" applyFill="1" applyBorder="1" applyAlignment="1">
      <alignment horizontal="center" vertical="center"/>
    </xf>
    <xf numFmtId="2" fontId="1" fillId="2" borderId="13" xfId="115" applyNumberFormat="1" applyFill="1" applyBorder="1" applyAlignment="1">
      <alignment horizontal="center" vertical="center"/>
    </xf>
    <xf numFmtId="2" fontId="6" fillId="2" borderId="14" xfId="115" applyNumberFormat="1" applyFont="1" applyFill="1" applyBorder="1"/>
    <xf numFmtId="0" fontId="6" fillId="0" borderId="0" xfId="115" applyFont="1" applyAlignment="1">
      <alignment horizontal="justify" vertical="justify"/>
    </xf>
  </cellXfs>
  <cellStyles count="1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=C:\WINDOWS\SYSTEM32\COMMAND.COM" xfId="49"/>
    <cellStyle name="•W_laroux" xfId="50"/>
    <cellStyle name="Border" xfId="51"/>
    <cellStyle name="Calc Currency (0)" xfId="52"/>
    <cellStyle name="Calc Currency (2)" xfId="53"/>
    <cellStyle name="Calc Percent (0)" xfId="54"/>
    <cellStyle name="Calc Percent (1)" xfId="55"/>
    <cellStyle name="Calc Percent (2)" xfId="56"/>
    <cellStyle name="Calc Units (0)" xfId="57"/>
    <cellStyle name="Calc Units (1)" xfId="58"/>
    <cellStyle name="Calc Units (2)" xfId="59"/>
    <cellStyle name="Comma" xfId="60"/>
    <cellStyle name="Comma [0]" xfId="61"/>
    <cellStyle name="Comma [00]" xfId="62"/>
    <cellStyle name="Currency" xfId="63"/>
    <cellStyle name="Currency [0]" xfId="64"/>
    <cellStyle name="Currency [00]" xfId="65"/>
    <cellStyle name="Currency0 2" xfId="66"/>
    <cellStyle name="Date Short" xfId="67"/>
    <cellStyle name="Enter Currency (0)" xfId="68"/>
    <cellStyle name="Enter Currency (2)" xfId="69"/>
    <cellStyle name="Enter Units (0)" xfId="70"/>
    <cellStyle name="Enter Units (1)" xfId="71"/>
    <cellStyle name="Enter Units (2)" xfId="72"/>
    <cellStyle name="ESTI1 - Modelo1" xfId="73"/>
    <cellStyle name="Estilo 1" xfId="74"/>
    <cellStyle name="Euro" xfId="75"/>
    <cellStyle name="Grey" xfId="76"/>
    <cellStyle name="Header1" xfId="77"/>
    <cellStyle name="Header2" xfId="78"/>
    <cellStyle name="Input [yellow]" xfId="79"/>
    <cellStyle name="Link Currency (0)" xfId="80"/>
    <cellStyle name="Link Currency (2)" xfId="81"/>
    <cellStyle name="Link Units (0)" xfId="82"/>
    <cellStyle name="Link Units (1)" xfId="83"/>
    <cellStyle name="Link Units (2)" xfId="84"/>
    <cellStyle name="Millares [0]_Cover-pages" xfId="85"/>
    <cellStyle name="Millares_Cover-pages" xfId="86"/>
    <cellStyle name="Moneda [0]_Cover-pages" xfId="87"/>
    <cellStyle name="Moneda_Cover-pages" xfId="88"/>
    <cellStyle name="Normal - Style1" xfId="89"/>
    <cellStyle name="Normal 10" xfId="90"/>
    <cellStyle name="Normal 11" xfId="91"/>
    <cellStyle name="Normal 12" xfId="92"/>
    <cellStyle name="Normal 13" xfId="93"/>
    <cellStyle name="Normal 14" xfId="94"/>
    <cellStyle name="Normal 15" xfId="95"/>
    <cellStyle name="Normal 16" xfId="96"/>
    <cellStyle name="Normal 17" xfId="97"/>
    <cellStyle name="Normal 18" xfId="98"/>
    <cellStyle name="Normal 19" xfId="99"/>
    <cellStyle name="Normal 2" xfId="100"/>
    <cellStyle name="Normal 2 2" xfId="101"/>
    <cellStyle name="Normal 2 2 2" xfId="102"/>
    <cellStyle name="Normal 2 2 2 2" xfId="103"/>
    <cellStyle name="Normal 2 3" xfId="104"/>
    <cellStyle name="Normal 2 3 2" xfId="105"/>
    <cellStyle name="Normal 20" xfId="106"/>
    <cellStyle name="Normal 20 2" xfId="107"/>
    <cellStyle name="Normal 21" xfId="108"/>
    <cellStyle name="Normal 22" xfId="109"/>
    <cellStyle name="Normal 23" xfId="110"/>
    <cellStyle name="Normal 24" xfId="111"/>
    <cellStyle name="Normal 25" xfId="112"/>
    <cellStyle name="Normal 26" xfId="113"/>
    <cellStyle name="Normal 27" xfId="114"/>
    <cellStyle name="Normal 28" xfId="115"/>
    <cellStyle name="Normal 3" xfId="116"/>
    <cellStyle name="Normal 3 2" xfId="117"/>
    <cellStyle name="Normal 34" xfId="118"/>
    <cellStyle name="Normal 37" xfId="119"/>
    <cellStyle name="Normal 38" xfId="120"/>
    <cellStyle name="Normal 39" xfId="121"/>
    <cellStyle name="Normal 4" xfId="122"/>
    <cellStyle name="Normal 4 2" xfId="123"/>
    <cellStyle name="Normal 47" xfId="124"/>
    <cellStyle name="Normal 5" xfId="125"/>
    <cellStyle name="Normal 5 2" xfId="126"/>
    <cellStyle name="Normal 55" xfId="127"/>
    <cellStyle name="Normal 57" xfId="128"/>
    <cellStyle name="Normal 58" xfId="129"/>
    <cellStyle name="Normal 59" xfId="130"/>
    <cellStyle name="Normal 6" xfId="131"/>
    <cellStyle name="Normal 61" xfId="132"/>
    <cellStyle name="Normal 62" xfId="133"/>
    <cellStyle name="Normal 66" xfId="134"/>
    <cellStyle name="Normal 7" xfId="135"/>
    <cellStyle name="Normal 7 2" xfId="136"/>
    <cellStyle name="Normal 8" xfId="137"/>
    <cellStyle name="Normal 8 2" xfId="138"/>
    <cellStyle name="Normal 9" xfId="139"/>
    <cellStyle name="normální_laroux" xfId="140"/>
    <cellStyle name="Œ…‹æØ‚è [0.00]_laroux" xfId="141"/>
    <cellStyle name="Œ…‹æØ‚è_laroux" xfId="142"/>
    <cellStyle name="Percent" xfId="143"/>
    <cellStyle name="Percent [0]" xfId="144"/>
    <cellStyle name="Percent [00]" xfId="145"/>
    <cellStyle name="Percent [2]" xfId="146"/>
    <cellStyle name="Percentagem 2" xfId="147"/>
    <cellStyle name="PrePop Currency (0)" xfId="148"/>
    <cellStyle name="PrePop Currency (2)" xfId="149"/>
    <cellStyle name="PrePop Units (0)" xfId="150"/>
    <cellStyle name="PrePop Units (1)" xfId="151"/>
    <cellStyle name="PrePop Units (2)" xfId="152"/>
    <cellStyle name="Text Indent A" xfId="153"/>
    <cellStyle name="Text Indent B" xfId="154"/>
    <cellStyle name="Text Indent C" xfId="15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600808</xdr:colOff>
      <xdr:row>10</xdr:row>
      <xdr:rowOff>21981</xdr:rowOff>
    </xdr:from>
    <xdr:to>
      <xdr:col>5</xdr:col>
      <xdr:colOff>216096</xdr:colOff>
      <xdr:row>15</xdr:row>
      <xdr:rowOff>57004</xdr:rowOff>
    </xdr:to>
    <xdr:pic>
      <xdr:nvPicPr>
        <xdr:cNvPr id="3" name="Imagem 2"/>
        <xdr:cNvPicPr>
          <a:picLocks noChangeAspect="1" noChangeArrowheads="1"/>
        </xdr:cNvPicPr>
      </xdr:nvPicPr>
      <xdr:blipFill>
        <a:blip r:embed="rId1"/>
        <a:stretch>
          <a:fillRect/>
        </a:stretch>
      </xdr:blipFill>
      <xdr:spPr>
        <a:xfrm>
          <a:off x="7260590" y="1412240"/>
          <a:ext cx="1223010" cy="7854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olha1"/>
  <dimension ref="A1"/>
  <sheetViews>
    <sheetView zoomScaleSheetLayoutView="6" workbookViewId="0">
      <selection activeCell="A1" sqref="A1"/>
    </sheetView>
  </sheetViews>
  <sheetFormatPr defaultColWidth="8.88888888888889" defaultRowHeight="13.2"/>
  <sheetData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olha2"/>
  <dimension ref="A1"/>
  <sheetViews>
    <sheetView zoomScaleSheetLayoutView="68" workbookViewId="0">
      <selection activeCell="A1" sqref="A1"/>
    </sheetView>
  </sheetViews>
  <sheetFormatPr defaultColWidth="8.88888888888889" defaultRowHeight="13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79"/>
  <sheetViews>
    <sheetView tabSelected="1" view="pageBreakPreview" zoomScale="85" zoomScaleNormal="70" topLeftCell="A36" workbookViewId="0">
      <selection activeCell="H54" sqref="H54"/>
    </sheetView>
  </sheetViews>
  <sheetFormatPr defaultColWidth="9.22222222222222" defaultRowHeight="13.2"/>
  <cols>
    <col min="1" max="1" width="9.22222222222222" style="5" customWidth="1"/>
    <col min="2" max="2" width="13.4444444444444" style="5" customWidth="1"/>
    <col min="3" max="3" width="74.4444444444444" style="5" customWidth="1"/>
    <col min="4" max="4" width="11.2222222222222" style="5" customWidth="1"/>
    <col min="5" max="6" width="12.2222222222222" style="5" customWidth="1"/>
    <col min="7" max="7" width="12.7777777777778" style="5" customWidth="1"/>
    <col min="8" max="8" width="9.66666666666667" style="5"/>
    <col min="9" max="9" width="9.77777777777778" style="5" customWidth="1"/>
    <col min="10" max="16384" width="9.22222222222222" style="5"/>
  </cols>
  <sheetData>
    <row r="1" ht="13.8" spans="1:7">
      <c r="A1" s="6" t="s">
        <v>0</v>
      </c>
      <c r="B1" s="7"/>
      <c r="C1" s="8"/>
      <c r="D1" s="8"/>
      <c r="E1" s="6" t="s">
        <v>1</v>
      </c>
      <c r="F1" s="6"/>
      <c r="G1" s="6" t="s">
        <v>2</v>
      </c>
    </row>
    <row r="2" ht="13.8" spans="1:7">
      <c r="A2" s="9" t="s">
        <v>3</v>
      </c>
      <c r="B2" s="10"/>
      <c r="C2" s="10"/>
      <c r="D2" s="8"/>
      <c r="E2" s="11" t="s">
        <v>4</v>
      </c>
      <c r="F2" s="11"/>
      <c r="G2" s="12">
        <v>45611</v>
      </c>
    </row>
    <row r="3" ht="4.5" customHeight="1" spans="1:7">
      <c r="A3" s="13"/>
      <c r="B3" s="7"/>
      <c r="C3" s="8"/>
      <c r="D3" s="8"/>
      <c r="E3" s="8"/>
      <c r="F3" s="8"/>
      <c r="G3" s="14"/>
    </row>
    <row r="4" ht="13.5" customHeight="1" spans="1:7">
      <c r="A4" s="6" t="s">
        <v>5</v>
      </c>
      <c r="B4" s="7"/>
      <c r="C4" s="8"/>
      <c r="D4" s="8"/>
      <c r="E4" s="6" t="s">
        <v>6</v>
      </c>
      <c r="F4" s="6"/>
      <c r="G4" s="14"/>
    </row>
    <row r="5" s="1" customFormat="1" ht="13.5" customHeight="1" spans="1:7">
      <c r="A5" s="9" t="s">
        <v>7</v>
      </c>
      <c r="B5" s="9"/>
      <c r="C5" s="9"/>
      <c r="D5" s="8"/>
      <c r="E5" s="11" t="s">
        <v>8</v>
      </c>
      <c r="F5" s="11"/>
      <c r="G5" s="14"/>
    </row>
    <row r="6" ht="4.5" customHeight="1" spans="1:7">
      <c r="A6" s="13"/>
      <c r="B6" s="7"/>
      <c r="C6" s="8"/>
      <c r="D6" s="8"/>
      <c r="E6" s="8"/>
      <c r="F6" s="8"/>
      <c r="G6" s="14"/>
    </row>
    <row r="7" ht="13.8" spans="1:7">
      <c r="A7" s="15"/>
      <c r="B7" s="16"/>
      <c r="C7" s="14"/>
      <c r="D7" s="17"/>
      <c r="E7" s="15"/>
      <c r="F7" s="15"/>
      <c r="G7" s="14"/>
    </row>
    <row r="8" ht="13.8" spans="1:7">
      <c r="A8" s="15" t="s">
        <v>9</v>
      </c>
      <c r="B8" s="16"/>
      <c r="C8" s="14"/>
      <c r="D8" s="17"/>
      <c r="E8" s="15" t="s">
        <v>10</v>
      </c>
      <c r="F8" s="15"/>
      <c r="G8" s="14"/>
    </row>
    <row r="9" s="1" customFormat="1" ht="13.8" spans="1:7">
      <c r="A9" s="18">
        <v>211101</v>
      </c>
      <c r="B9" s="19"/>
      <c r="C9" s="14"/>
      <c r="D9" s="13"/>
      <c r="E9" s="13" t="s">
        <v>11</v>
      </c>
      <c r="F9" s="13"/>
      <c r="G9" s="14"/>
    </row>
    <row r="10" ht="4.5" customHeight="1" spans="1:7">
      <c r="A10" s="19"/>
      <c r="B10" s="19"/>
      <c r="C10" s="13"/>
      <c r="D10" s="13"/>
      <c r="E10" s="13"/>
      <c r="F10" s="13"/>
      <c r="G10" s="14"/>
    </row>
    <row r="11" ht="13.8" spans="1:7">
      <c r="A11" s="15" t="s">
        <v>12</v>
      </c>
      <c r="B11" s="15"/>
      <c r="C11" s="20"/>
      <c r="D11" s="14"/>
      <c r="E11" s="14"/>
      <c r="F11" s="14"/>
      <c r="G11" s="20"/>
    </row>
    <row r="12" ht="13.5" customHeight="1" spans="1:7">
      <c r="A12" s="21" t="s">
        <v>13</v>
      </c>
      <c r="B12" s="13"/>
      <c r="C12" s="22"/>
      <c r="D12" s="22"/>
      <c r="E12" s="14"/>
      <c r="F12" s="14"/>
      <c r="G12" s="23"/>
    </row>
    <row r="13" ht="4.5" customHeight="1" spans="1:7">
      <c r="A13" s="13"/>
      <c r="B13" s="13"/>
      <c r="C13" s="22"/>
      <c r="D13" s="22"/>
      <c r="E13" s="24"/>
      <c r="F13" s="24"/>
      <c r="G13" s="13"/>
    </row>
    <row r="14" ht="13.8" spans="1:7">
      <c r="A14" s="15" t="s">
        <v>14</v>
      </c>
      <c r="B14" s="23"/>
      <c r="C14" s="22"/>
      <c r="D14" s="22"/>
      <c r="E14" s="24"/>
      <c r="F14" s="24"/>
      <c r="G14" s="13"/>
    </row>
    <row r="15" ht="13.5" customHeight="1" spans="1:7">
      <c r="A15" s="25" t="s">
        <v>15</v>
      </c>
      <c r="B15" s="13"/>
      <c r="C15" s="22"/>
      <c r="D15" s="22"/>
      <c r="E15" s="24"/>
      <c r="F15" s="24"/>
      <c r="G15" s="13"/>
    </row>
    <row r="16" ht="9" customHeight="1" spans="1:7">
      <c r="A16" s="20"/>
      <c r="B16" s="20"/>
      <c r="C16" s="20"/>
      <c r="D16" s="20"/>
      <c r="E16" s="20"/>
      <c r="F16" s="20"/>
      <c r="G16" s="26"/>
    </row>
    <row r="17" ht="39" customHeight="1" spans="1:8">
      <c r="A17" s="27" t="s">
        <v>16</v>
      </c>
      <c r="B17" s="28" t="s">
        <v>17</v>
      </c>
      <c r="C17" s="28"/>
      <c r="D17" s="28" t="s">
        <v>18</v>
      </c>
      <c r="E17" s="28" t="s">
        <v>19</v>
      </c>
      <c r="F17" s="29" t="s">
        <v>20</v>
      </c>
      <c r="G17" s="30" t="s">
        <v>21</v>
      </c>
      <c r="H17" s="3"/>
    </row>
    <row r="18" ht="18.75" customHeight="1" spans="1:7">
      <c r="A18" s="31"/>
      <c r="B18" s="32"/>
      <c r="C18" s="33"/>
      <c r="D18" s="34"/>
      <c r="E18" s="35"/>
      <c r="F18" s="35"/>
      <c r="G18" s="36"/>
    </row>
    <row r="19" ht="91.5" customHeight="1" spans="1:7">
      <c r="A19" s="37"/>
      <c r="B19" s="38" t="s">
        <v>22</v>
      </c>
      <c r="C19" s="39"/>
      <c r="D19" s="34"/>
      <c r="E19" s="35"/>
      <c r="F19" s="35"/>
      <c r="G19" s="36"/>
    </row>
    <row r="20" s="1" customFormat="1" ht="26.25" customHeight="1" spans="1:7">
      <c r="A20" s="40">
        <v>1</v>
      </c>
      <c r="B20" s="41" t="s">
        <v>23</v>
      </c>
      <c r="C20" s="42"/>
      <c r="D20" s="43"/>
      <c r="E20" s="44"/>
      <c r="F20" s="44"/>
      <c r="G20" s="45"/>
    </row>
    <row r="21" s="1" customFormat="1" ht="32.25" customHeight="1" spans="1:7">
      <c r="A21" s="46" t="s">
        <v>24</v>
      </c>
      <c r="B21" s="47" t="s">
        <v>25</v>
      </c>
      <c r="C21" s="48"/>
      <c r="D21" s="49" t="s">
        <v>26</v>
      </c>
      <c r="E21" s="50">
        <f>2.61*10</f>
        <v>26.1</v>
      </c>
      <c r="F21" s="50"/>
      <c r="G21" s="45"/>
    </row>
    <row r="22" s="1" customFormat="1" ht="32.25" customHeight="1" spans="1:7">
      <c r="A22" s="46" t="s">
        <v>24</v>
      </c>
      <c r="B22" s="47" t="s">
        <v>27</v>
      </c>
      <c r="C22" s="48"/>
      <c r="D22" s="49" t="s">
        <v>26</v>
      </c>
      <c r="E22" s="50">
        <f>+(6.76*4+9.61*8+10.89*2)*2.1</f>
        <v>263.97</v>
      </c>
      <c r="F22" s="50"/>
      <c r="G22" s="45"/>
    </row>
    <row r="23" s="1" customFormat="1" ht="48" customHeight="1" spans="1:7">
      <c r="A23" s="46" t="s">
        <v>28</v>
      </c>
      <c r="B23" s="47" t="s">
        <v>29</v>
      </c>
      <c r="C23" s="48"/>
      <c r="D23" s="49" t="s">
        <v>30</v>
      </c>
      <c r="E23" s="50">
        <v>1</v>
      </c>
      <c r="F23" s="50"/>
      <c r="G23" s="45"/>
    </row>
    <row r="24" s="1" customFormat="1" ht="20.25" customHeight="1" spans="1:7">
      <c r="A24" s="40">
        <v>2</v>
      </c>
      <c r="B24" s="41" t="s">
        <v>31</v>
      </c>
      <c r="C24" s="51"/>
      <c r="D24" s="52"/>
      <c r="E24" s="53"/>
      <c r="F24" s="53"/>
      <c r="G24" s="54"/>
    </row>
    <row r="25" s="1" customFormat="1" ht="34.8" customHeight="1" spans="1:7">
      <c r="A25" s="46">
        <v>2.1</v>
      </c>
      <c r="B25" s="47" t="s">
        <v>32</v>
      </c>
      <c r="C25" s="48"/>
      <c r="D25" s="49" t="s">
        <v>26</v>
      </c>
      <c r="E25" s="50">
        <f>+E26*0.3</f>
        <v>54.348</v>
      </c>
      <c r="F25" s="50"/>
      <c r="G25" s="54"/>
    </row>
    <row r="26" s="1" customFormat="1" ht="23.25" customHeight="1" spans="1:7">
      <c r="A26" s="46">
        <v>2.2</v>
      </c>
      <c r="B26" s="47" t="s">
        <v>33</v>
      </c>
      <c r="C26" s="48"/>
      <c r="D26" s="49" t="s">
        <v>34</v>
      </c>
      <c r="E26" s="50">
        <f>167.16+14</f>
        <v>181.16</v>
      </c>
      <c r="F26" s="50"/>
      <c r="G26" s="54"/>
    </row>
    <row r="27" s="1" customFormat="1" ht="36" customHeight="1" spans="1:7">
      <c r="A27" s="46">
        <v>2.3</v>
      </c>
      <c r="B27" s="47" t="s">
        <v>35</v>
      </c>
      <c r="C27" s="48"/>
      <c r="D27" s="49" t="s">
        <v>34</v>
      </c>
      <c r="E27" s="55">
        <f>+E26</f>
        <v>181.16</v>
      </c>
      <c r="F27" s="55"/>
      <c r="G27" s="54"/>
    </row>
    <row r="28" s="1" customFormat="1" ht="44.4" customHeight="1" spans="1:7">
      <c r="A28" s="46">
        <v>2.4</v>
      </c>
      <c r="B28" s="47" t="s">
        <v>36</v>
      </c>
      <c r="C28" s="48"/>
      <c r="D28" s="49" t="s">
        <v>34</v>
      </c>
      <c r="E28" s="55">
        <f>+E26</f>
        <v>181.16</v>
      </c>
      <c r="F28" s="55"/>
      <c r="G28" s="54"/>
    </row>
    <row r="29" s="1" customFormat="1" ht="20.25" customHeight="1" spans="1:7">
      <c r="A29" s="40">
        <v>3</v>
      </c>
      <c r="B29" s="41" t="s">
        <v>37</v>
      </c>
      <c r="C29" s="51"/>
      <c r="D29" s="52"/>
      <c r="E29" s="53"/>
      <c r="F29" s="53"/>
      <c r="G29" s="54"/>
    </row>
    <row r="30" s="1" customFormat="1" ht="22.5" customHeight="1" spans="1:7">
      <c r="A30" s="40">
        <v>3.1</v>
      </c>
      <c r="B30" s="56" t="s">
        <v>38</v>
      </c>
      <c r="C30" s="57"/>
      <c r="D30" s="52"/>
      <c r="E30" s="53"/>
      <c r="F30" s="53"/>
      <c r="G30" s="54"/>
    </row>
    <row r="31" s="1" customFormat="1" ht="23.25" customHeight="1" spans="1:7">
      <c r="A31" s="46" t="s">
        <v>39</v>
      </c>
      <c r="B31" s="47" t="s">
        <v>40</v>
      </c>
      <c r="C31" s="48"/>
      <c r="D31" s="49" t="s">
        <v>34</v>
      </c>
      <c r="E31" s="50">
        <v>68.4</v>
      </c>
      <c r="F31" s="50"/>
      <c r="G31" s="54"/>
    </row>
    <row r="32" s="1" customFormat="1" ht="23.25" customHeight="1" spans="1:7">
      <c r="A32" s="46" t="s">
        <v>41</v>
      </c>
      <c r="B32" s="47" t="s">
        <v>42</v>
      </c>
      <c r="C32" s="48"/>
      <c r="D32" s="49" t="s">
        <v>34</v>
      </c>
      <c r="E32" s="50">
        <f>+(63.3+6.7*5+3.35)*2*0.6</f>
        <v>120.18</v>
      </c>
      <c r="F32" s="50"/>
      <c r="G32" s="54"/>
    </row>
    <row r="33" s="1" customFormat="1" ht="22.5" customHeight="1" spans="1:10">
      <c r="A33" s="40">
        <v>3.2</v>
      </c>
      <c r="B33" s="56" t="s">
        <v>43</v>
      </c>
      <c r="C33" s="57"/>
      <c r="D33" s="52"/>
      <c r="E33" s="53"/>
      <c r="F33" s="53"/>
      <c r="G33" s="54"/>
      <c r="J33" s="50"/>
    </row>
    <row r="34" s="1" customFormat="1" ht="23.25" customHeight="1" spans="1:7">
      <c r="A34" s="46" t="s">
        <v>44</v>
      </c>
      <c r="B34" s="47" t="s">
        <v>45</v>
      </c>
      <c r="C34" s="48"/>
      <c r="D34" s="49" t="s">
        <v>34</v>
      </c>
      <c r="E34" s="55">
        <v>129.08</v>
      </c>
      <c r="F34" s="55"/>
      <c r="G34" s="54"/>
    </row>
    <row r="35" s="1" customFormat="1" ht="23.25" customHeight="1" spans="1:7">
      <c r="A35" s="46" t="s">
        <v>46</v>
      </c>
      <c r="B35" s="47" t="s">
        <v>47</v>
      </c>
      <c r="C35" s="48"/>
      <c r="D35" s="49" t="s">
        <v>34</v>
      </c>
      <c r="E35" s="55">
        <f>288.1+72.72</f>
        <v>360.82</v>
      </c>
      <c r="F35" s="55"/>
      <c r="G35" s="54"/>
    </row>
    <row r="36" s="1" customFormat="1" ht="23.25" customHeight="1" spans="1:7">
      <c r="A36" s="46" t="s">
        <v>48</v>
      </c>
      <c r="B36" s="47" t="s">
        <v>49</v>
      </c>
      <c r="C36" s="48"/>
      <c r="D36" s="49" t="s">
        <v>34</v>
      </c>
      <c r="E36" s="55">
        <v>331.45</v>
      </c>
      <c r="F36" s="55"/>
      <c r="G36" s="54"/>
    </row>
    <row r="37" s="1" customFormat="1" ht="23.25" customHeight="1" spans="1:7">
      <c r="A37" s="46" t="s">
        <v>50</v>
      </c>
      <c r="B37" s="47" t="s">
        <v>51</v>
      </c>
      <c r="C37" s="48"/>
      <c r="D37" s="49" t="s">
        <v>34</v>
      </c>
      <c r="E37" s="55">
        <v>14.35</v>
      </c>
      <c r="F37" s="55"/>
      <c r="G37" s="54"/>
    </row>
    <row r="38" s="1" customFormat="1" ht="17.1" customHeight="1" spans="1:7">
      <c r="A38" s="40">
        <v>3</v>
      </c>
      <c r="B38" s="58" t="s">
        <v>52</v>
      </c>
      <c r="C38" s="59"/>
      <c r="D38" s="52"/>
      <c r="E38" s="53"/>
      <c r="F38" s="53"/>
      <c r="G38" s="45"/>
    </row>
    <row r="39" s="1" customFormat="1" ht="13.8" spans="1:7">
      <c r="A39" s="40">
        <v>3.1</v>
      </c>
      <c r="B39" s="56" t="s">
        <v>53</v>
      </c>
      <c r="C39" s="57"/>
      <c r="D39" s="49"/>
      <c r="E39" s="50"/>
      <c r="F39" s="50"/>
      <c r="G39" s="54"/>
    </row>
    <row r="40" s="1" customFormat="1" ht="23.25" customHeight="1" spans="1:9">
      <c r="A40" s="46" t="s">
        <v>39</v>
      </c>
      <c r="B40" s="47" t="s">
        <v>40</v>
      </c>
      <c r="C40" s="48"/>
      <c r="D40" s="49" t="s">
        <v>26</v>
      </c>
      <c r="E40" s="50">
        <f>8.43*2</f>
        <v>16.86</v>
      </c>
      <c r="F40" s="50"/>
      <c r="G40" s="54"/>
      <c r="I40" s="1">
        <f>SUM(E40:E49)</f>
        <v>212.4715</v>
      </c>
    </row>
    <row r="41" s="1" customFormat="1" ht="23.25" customHeight="1" spans="1:7">
      <c r="A41" s="46" t="s">
        <v>41</v>
      </c>
      <c r="B41" s="47" t="s">
        <v>42</v>
      </c>
      <c r="C41" s="48"/>
      <c r="D41" s="49" t="s">
        <v>26</v>
      </c>
      <c r="E41" s="50">
        <f>+(63.3+6.7*5+3.35)*0.04</f>
        <v>4.006</v>
      </c>
      <c r="F41" s="50"/>
      <c r="G41" s="54"/>
    </row>
    <row r="42" s="1" customFormat="1" ht="22.5" customHeight="1" spans="1:7">
      <c r="A42" s="40">
        <v>3.2</v>
      </c>
      <c r="B42" s="56" t="s">
        <v>54</v>
      </c>
      <c r="C42" s="57"/>
      <c r="D42" s="49"/>
      <c r="E42" s="50"/>
      <c r="F42" s="50"/>
      <c r="G42" s="54"/>
    </row>
    <row r="43" s="1" customFormat="1" ht="23.25" customHeight="1" spans="1:7">
      <c r="A43" s="46" t="s">
        <v>44</v>
      </c>
      <c r="B43" s="47" t="s">
        <v>40</v>
      </c>
      <c r="C43" s="48"/>
      <c r="D43" s="49" t="s">
        <v>26</v>
      </c>
      <c r="E43" s="50">
        <v>42.17</v>
      </c>
      <c r="F43" s="50"/>
      <c r="G43" s="54"/>
    </row>
    <row r="44" s="1" customFormat="1" ht="24.75" customHeight="1" spans="1:7">
      <c r="A44" s="46" t="s">
        <v>46</v>
      </c>
      <c r="B44" s="47" t="s">
        <v>42</v>
      </c>
      <c r="C44" s="48"/>
      <c r="D44" s="49" t="s">
        <v>26</v>
      </c>
      <c r="E44" s="55">
        <f>+(0.19*167.2)+((6.7+3.35)*5*0.15)</f>
        <v>39.3055</v>
      </c>
      <c r="F44" s="55"/>
      <c r="G44" s="54"/>
    </row>
    <row r="45" s="1" customFormat="1" ht="22.5" customHeight="1" spans="1:7">
      <c r="A45" s="40">
        <v>3.2</v>
      </c>
      <c r="B45" s="56" t="s">
        <v>55</v>
      </c>
      <c r="C45" s="57"/>
      <c r="D45" s="49"/>
      <c r="E45" s="50"/>
      <c r="F45" s="50"/>
      <c r="G45" s="54"/>
    </row>
    <row r="46" s="1" customFormat="1" ht="24.75" customHeight="1" spans="1:7">
      <c r="A46" s="46" t="s">
        <v>56</v>
      </c>
      <c r="B46" s="47" t="s">
        <v>45</v>
      </c>
      <c r="C46" s="48"/>
      <c r="D46" s="49" t="s">
        <v>26</v>
      </c>
      <c r="E46" s="55">
        <v>9.92</v>
      </c>
      <c r="F46" s="55"/>
      <c r="G46" s="54"/>
    </row>
    <row r="47" s="1" customFormat="1" ht="24.75" customHeight="1" spans="1:7">
      <c r="A47" s="46" t="s">
        <v>57</v>
      </c>
      <c r="B47" s="47" t="s">
        <v>47</v>
      </c>
      <c r="C47" s="48"/>
      <c r="D47" s="49" t="s">
        <v>26</v>
      </c>
      <c r="E47" s="55">
        <v>44.83</v>
      </c>
      <c r="F47" s="55"/>
      <c r="G47" s="54"/>
    </row>
    <row r="48" s="1" customFormat="1" ht="24.75" customHeight="1" spans="1:7">
      <c r="A48" s="46" t="s">
        <v>58</v>
      </c>
      <c r="B48" s="47" t="s">
        <v>49</v>
      </c>
      <c r="C48" s="48"/>
      <c r="D48" s="49" t="s">
        <v>26</v>
      </c>
      <c r="E48" s="55">
        <v>53.03</v>
      </c>
      <c r="F48" s="55"/>
      <c r="G48" s="54"/>
    </row>
    <row r="49" s="1" customFormat="1" ht="24.75" customHeight="1" spans="1:7">
      <c r="A49" s="60" t="s">
        <v>59</v>
      </c>
      <c r="B49" s="61" t="s">
        <v>51</v>
      </c>
      <c r="C49" s="62"/>
      <c r="D49" s="63" t="s">
        <v>26</v>
      </c>
      <c r="E49" s="64">
        <v>2.35</v>
      </c>
      <c r="F49" s="64"/>
      <c r="G49" s="65"/>
    </row>
    <row r="50" s="2" customFormat="1" ht="15" customHeight="1" spans="1:27">
      <c r="A50" s="66">
        <v>4</v>
      </c>
      <c r="B50" s="67" t="s">
        <v>60</v>
      </c>
      <c r="C50" s="68"/>
      <c r="D50" s="69"/>
      <c r="E50" s="70"/>
      <c r="F50" s="70"/>
      <c r="G50" s="71"/>
      <c r="H50" s="7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="1" customFormat="1" ht="31.5" customHeight="1" spans="1:7">
      <c r="A51" s="40">
        <v>4.1</v>
      </c>
      <c r="B51" s="73" t="s">
        <v>61</v>
      </c>
      <c r="C51" s="74"/>
      <c r="D51" s="49"/>
      <c r="E51" s="50"/>
      <c r="F51" s="50"/>
      <c r="G51" s="45"/>
    </row>
    <row r="52" s="1" customFormat="1" ht="23.25" customHeight="1" spans="1:7">
      <c r="A52" s="46" t="s">
        <v>62</v>
      </c>
      <c r="B52" s="75" t="s">
        <v>63</v>
      </c>
      <c r="C52" s="76"/>
      <c r="D52" s="49" t="s">
        <v>64</v>
      </c>
      <c r="E52" s="50">
        <v>1545.88</v>
      </c>
      <c r="F52" s="50"/>
      <c r="G52" s="54"/>
    </row>
    <row r="53" s="1" customFormat="1" ht="24.75" customHeight="1" spans="1:8">
      <c r="A53" s="46" t="s">
        <v>65</v>
      </c>
      <c r="B53" s="75" t="s">
        <v>66</v>
      </c>
      <c r="C53" s="76"/>
      <c r="D53" s="49" t="s">
        <v>64</v>
      </c>
      <c r="E53" s="55">
        <v>2032.83</v>
      </c>
      <c r="F53" s="55"/>
      <c r="G53" s="54"/>
      <c r="H53" s="1">
        <f>SUM(E52:E57)</f>
        <v>17767.71</v>
      </c>
    </row>
    <row r="54" s="1" customFormat="1" ht="24.75" customHeight="1" spans="1:7">
      <c r="A54" s="46" t="s">
        <v>67</v>
      </c>
      <c r="B54" s="75" t="s">
        <v>45</v>
      </c>
      <c r="C54" s="76"/>
      <c r="D54" s="49" t="s">
        <v>64</v>
      </c>
      <c r="E54" s="55">
        <v>2298</v>
      </c>
      <c r="F54" s="55"/>
      <c r="G54" s="54"/>
    </row>
    <row r="55" s="1" customFormat="1" ht="24.75" customHeight="1" spans="1:7">
      <c r="A55" s="46" t="s">
        <v>68</v>
      </c>
      <c r="B55" s="75" t="s">
        <v>47</v>
      </c>
      <c r="C55" s="76"/>
      <c r="D55" s="49" t="s">
        <v>64</v>
      </c>
      <c r="E55" s="55">
        <v>4275</v>
      </c>
      <c r="F55" s="55"/>
      <c r="G55" s="54"/>
    </row>
    <row r="56" s="1" customFormat="1" ht="24.75" customHeight="1" spans="1:7">
      <c r="A56" s="46" t="s">
        <v>69</v>
      </c>
      <c r="B56" s="75" t="s">
        <v>70</v>
      </c>
      <c r="C56" s="76"/>
      <c r="D56" s="49" t="s">
        <v>64</v>
      </c>
      <c r="E56" s="55">
        <v>7412</v>
      </c>
      <c r="F56" s="55"/>
      <c r="G56" s="54"/>
    </row>
    <row r="57" s="1" customFormat="1" ht="24.75" customHeight="1" spans="1:7">
      <c r="A57" s="46" t="s">
        <v>71</v>
      </c>
      <c r="B57" s="75" t="s">
        <v>51</v>
      </c>
      <c r="C57" s="76"/>
      <c r="D57" s="49" t="s">
        <v>64</v>
      </c>
      <c r="E57" s="55">
        <v>204</v>
      </c>
      <c r="F57" s="55"/>
      <c r="G57" s="54"/>
    </row>
    <row r="58" s="1" customFormat="1" ht="13.8" spans="1:7">
      <c r="A58" s="40">
        <v>5</v>
      </c>
      <c r="B58" s="77" t="s">
        <v>72</v>
      </c>
      <c r="C58" s="78"/>
      <c r="D58" s="43"/>
      <c r="E58" s="44"/>
      <c r="F58" s="44"/>
      <c r="G58" s="45"/>
    </row>
    <row r="59" s="3" customFormat="1" ht="15" customHeight="1" spans="1:8">
      <c r="A59" s="79">
        <v>5.1</v>
      </c>
      <c r="B59" s="80" t="s">
        <v>73</v>
      </c>
      <c r="C59" s="81"/>
      <c r="D59" s="82"/>
      <c r="E59" s="83"/>
      <c r="F59" s="83"/>
      <c r="G59" s="84"/>
      <c r="H59" s="72"/>
    </row>
    <row r="60" s="4" customFormat="1" ht="19.5" customHeight="1" spans="1:7">
      <c r="A60" s="85" t="s">
        <v>74</v>
      </c>
      <c r="B60" s="86" t="s">
        <v>75</v>
      </c>
      <c r="C60" s="87"/>
      <c r="D60" s="88" t="s">
        <v>30</v>
      </c>
      <c r="E60" s="89">
        <v>1</v>
      </c>
      <c r="F60" s="89"/>
      <c r="G60" s="90"/>
    </row>
    <row r="61" ht="13.8" spans="1:7">
      <c r="A61" s="20"/>
      <c r="B61" s="91"/>
      <c r="C61" s="20"/>
      <c r="D61" s="20"/>
      <c r="E61" s="20"/>
      <c r="F61" s="20"/>
      <c r="G61" s="20"/>
    </row>
    <row r="62" ht="13.8" spans="1:7">
      <c r="A62" s="20"/>
      <c r="B62" s="91"/>
      <c r="C62" s="20"/>
      <c r="D62" s="20"/>
      <c r="E62" s="20"/>
      <c r="F62" s="20"/>
      <c r="G62" s="20"/>
    </row>
    <row r="64" ht="42.75" customHeight="1"/>
    <row r="65" ht="37.5" customHeight="1"/>
    <row r="66" ht="25.5" customHeight="1"/>
    <row r="67" ht="34.5" customHeight="1"/>
    <row r="74" ht="32.25" customHeight="1"/>
    <row r="75" ht="48" customHeight="1"/>
    <row r="76" ht="42" customHeight="1"/>
    <row r="77" ht="30.75" customHeight="1"/>
    <row r="78" ht="30.75" customHeight="1"/>
    <row r="79" ht="34.5" customHeight="1"/>
    <row r="80" ht="45" customHeight="1"/>
    <row r="81" ht="40.5" customHeight="1"/>
    <row r="82" ht="41.25" customHeight="1"/>
    <row r="83" ht="40.5" customHeight="1"/>
    <row r="84" ht="41.25" customHeight="1"/>
    <row r="85" ht="47.25" customHeight="1"/>
    <row r="89" ht="13.8" spans="1:7">
      <c r="A89" s="20"/>
      <c r="B89" s="91"/>
      <c r="C89" s="20"/>
      <c r="D89" s="20"/>
      <c r="E89" s="20"/>
      <c r="F89" s="20"/>
      <c r="G89" s="20"/>
    </row>
    <row r="90" ht="13.8" spans="1:7">
      <c r="A90" s="20"/>
      <c r="B90" s="91"/>
      <c r="C90" s="20"/>
      <c r="D90" s="20"/>
      <c r="E90" s="20"/>
      <c r="F90" s="20"/>
      <c r="G90" s="20"/>
    </row>
    <row r="91" ht="13.8" spans="1:7">
      <c r="A91" s="20"/>
      <c r="B91" s="91"/>
      <c r="C91" s="20"/>
      <c r="D91" s="20"/>
      <c r="E91" s="20"/>
      <c r="F91" s="20"/>
      <c r="G91" s="20"/>
    </row>
    <row r="92" ht="13.8" spans="1:7">
      <c r="A92" s="20"/>
      <c r="B92" s="91"/>
      <c r="C92" s="20"/>
      <c r="D92" s="20"/>
      <c r="E92" s="20"/>
      <c r="F92" s="20"/>
      <c r="G92" s="20"/>
    </row>
    <row r="93" ht="13.8" spans="1:7">
      <c r="A93" s="20"/>
      <c r="B93" s="91"/>
      <c r="C93" s="20"/>
      <c r="D93" s="20"/>
      <c r="E93" s="20"/>
      <c r="F93" s="20"/>
      <c r="G93" s="20"/>
    </row>
    <row r="94" ht="13.8" spans="1:7">
      <c r="A94" s="20"/>
      <c r="B94" s="91"/>
      <c r="C94" s="20"/>
      <c r="D94" s="20"/>
      <c r="E94" s="20"/>
      <c r="F94" s="20"/>
      <c r="G94" s="20"/>
    </row>
    <row r="95" ht="13.8" spans="1:7">
      <c r="A95" s="20"/>
      <c r="B95" s="91"/>
      <c r="C95" s="20"/>
      <c r="D95" s="20"/>
      <c r="E95" s="20"/>
      <c r="F95" s="20"/>
      <c r="G95" s="20"/>
    </row>
    <row r="96" ht="13.8" spans="1:7">
      <c r="A96" s="20"/>
      <c r="B96" s="91"/>
      <c r="C96" s="20"/>
      <c r="D96" s="20"/>
      <c r="E96" s="20"/>
      <c r="F96" s="20"/>
      <c r="G96" s="20"/>
    </row>
    <row r="97" ht="13.8" spans="1:7">
      <c r="A97" s="20"/>
      <c r="B97" s="91"/>
      <c r="C97" s="20"/>
      <c r="D97" s="20"/>
      <c r="E97" s="20"/>
      <c r="F97" s="20"/>
      <c r="G97" s="20"/>
    </row>
    <row r="98" ht="13.8" spans="1:7">
      <c r="A98" s="20"/>
      <c r="B98" s="91"/>
      <c r="C98" s="20"/>
      <c r="D98" s="20"/>
      <c r="E98" s="20"/>
      <c r="F98" s="20"/>
      <c r="G98" s="20"/>
    </row>
    <row r="99" ht="13.8" spans="1:7">
      <c r="A99" s="20"/>
      <c r="B99" s="91"/>
      <c r="C99" s="20"/>
      <c r="D99" s="20"/>
      <c r="E99" s="20"/>
      <c r="F99" s="20"/>
      <c r="G99" s="20"/>
    </row>
    <row r="100" ht="13.8" spans="1:7">
      <c r="A100" s="20"/>
      <c r="B100" s="91"/>
      <c r="C100" s="20"/>
      <c r="D100" s="20"/>
      <c r="E100" s="20"/>
      <c r="F100" s="20"/>
      <c r="G100" s="20"/>
    </row>
    <row r="101" ht="13.8" spans="1:7">
      <c r="A101" s="20"/>
      <c r="B101" s="91"/>
      <c r="C101" s="20"/>
      <c r="D101" s="20"/>
      <c r="E101" s="20"/>
      <c r="F101" s="20"/>
      <c r="G101" s="20"/>
    </row>
    <row r="102" ht="13.8" spans="1:7">
      <c r="A102" s="20"/>
      <c r="B102" s="91"/>
      <c r="C102" s="20"/>
      <c r="D102" s="20"/>
      <c r="E102" s="20"/>
      <c r="F102" s="20"/>
      <c r="G102" s="20"/>
    </row>
    <row r="103" ht="13.8" spans="1:7">
      <c r="A103" s="20"/>
      <c r="B103" s="91"/>
      <c r="C103" s="20"/>
      <c r="D103" s="20"/>
      <c r="E103" s="20"/>
      <c r="F103" s="20"/>
      <c r="G103" s="20"/>
    </row>
    <row r="104" ht="13.8" spans="1:7">
      <c r="A104" s="20"/>
      <c r="B104" s="91"/>
      <c r="C104" s="20"/>
      <c r="D104" s="20"/>
      <c r="E104" s="20"/>
      <c r="F104" s="20"/>
      <c r="G104" s="20"/>
    </row>
    <row r="105" ht="13.8" spans="1:7">
      <c r="A105" s="20"/>
      <c r="B105" s="91"/>
      <c r="C105" s="20"/>
      <c r="D105" s="20"/>
      <c r="E105" s="20"/>
      <c r="F105" s="20"/>
      <c r="G105" s="20"/>
    </row>
    <row r="106" ht="13.8" spans="1:7">
      <c r="A106" s="20"/>
      <c r="B106" s="91"/>
      <c r="C106" s="20"/>
      <c r="D106" s="20"/>
      <c r="E106" s="20"/>
      <c r="F106" s="20"/>
      <c r="G106" s="20"/>
    </row>
    <row r="107" ht="13.8" spans="1:7">
      <c r="A107" s="20"/>
      <c r="B107" s="91"/>
      <c r="C107" s="20"/>
      <c r="D107" s="20"/>
      <c r="E107" s="20"/>
      <c r="F107" s="20"/>
      <c r="G107" s="20"/>
    </row>
    <row r="108" ht="13.8" spans="1:7">
      <c r="A108" s="20"/>
      <c r="B108" s="91"/>
      <c r="C108" s="20"/>
      <c r="D108" s="20"/>
      <c r="E108" s="20"/>
      <c r="F108" s="20"/>
      <c r="G108" s="20"/>
    </row>
    <row r="109" ht="13.8" spans="1:7">
      <c r="A109" s="20"/>
      <c r="B109" s="91"/>
      <c r="C109" s="20"/>
      <c r="D109" s="20"/>
      <c r="E109" s="20"/>
      <c r="F109" s="20"/>
      <c r="G109" s="20"/>
    </row>
    <row r="110" ht="13.8" spans="1:7">
      <c r="A110" s="20"/>
      <c r="B110" s="91"/>
      <c r="C110" s="20"/>
      <c r="D110" s="20"/>
      <c r="E110" s="20"/>
      <c r="F110" s="20"/>
      <c r="G110" s="20"/>
    </row>
    <row r="111" ht="13.8" spans="1:7">
      <c r="A111" s="20"/>
      <c r="B111" s="91"/>
      <c r="C111" s="20"/>
      <c r="D111" s="20"/>
      <c r="E111" s="20"/>
      <c r="F111" s="20"/>
      <c r="G111" s="20"/>
    </row>
    <row r="112" ht="13.8" spans="1:7">
      <c r="A112" s="20"/>
      <c r="B112" s="91"/>
      <c r="C112" s="20"/>
      <c r="D112" s="20"/>
      <c r="E112" s="20"/>
      <c r="F112" s="20"/>
      <c r="G112" s="20"/>
    </row>
    <row r="113" ht="13.8" spans="1:7">
      <c r="A113" s="20"/>
      <c r="B113" s="91"/>
      <c r="C113" s="20"/>
      <c r="D113" s="20"/>
      <c r="E113" s="20"/>
      <c r="F113" s="20"/>
      <c r="G113" s="20"/>
    </row>
    <row r="114" ht="13.8" spans="1:7">
      <c r="A114" s="20"/>
      <c r="B114" s="91"/>
      <c r="C114" s="20"/>
      <c r="D114" s="20"/>
      <c r="E114" s="20"/>
      <c r="F114" s="20"/>
      <c r="G114" s="20"/>
    </row>
    <row r="115" ht="13.8" spans="1:7">
      <c r="A115" s="20"/>
      <c r="B115" s="91"/>
      <c r="C115" s="20"/>
      <c r="D115" s="20"/>
      <c r="E115" s="20"/>
      <c r="F115" s="20"/>
      <c r="G115" s="20"/>
    </row>
    <row r="116" ht="13.8" spans="1:7">
      <c r="A116" s="20"/>
      <c r="B116" s="91"/>
      <c r="C116" s="20"/>
      <c r="D116" s="20"/>
      <c r="E116" s="20"/>
      <c r="F116" s="20"/>
      <c r="G116" s="20"/>
    </row>
    <row r="117" ht="13.8" spans="1:7">
      <c r="A117" s="20"/>
      <c r="B117" s="91"/>
      <c r="C117" s="20"/>
      <c r="D117" s="20"/>
      <c r="E117" s="20"/>
      <c r="F117" s="20"/>
      <c r="G117" s="20"/>
    </row>
    <row r="118" ht="13.8" spans="1:7">
      <c r="A118" s="20"/>
      <c r="B118" s="91"/>
      <c r="C118" s="20"/>
      <c r="D118" s="20"/>
      <c r="E118" s="20"/>
      <c r="F118" s="20"/>
      <c r="G118" s="20"/>
    </row>
    <row r="119" ht="13.8" spans="1:7">
      <c r="A119" s="20"/>
      <c r="B119" s="91"/>
      <c r="C119" s="20"/>
      <c r="D119" s="20"/>
      <c r="E119" s="20"/>
      <c r="F119" s="20"/>
      <c r="G119" s="20"/>
    </row>
    <row r="120" ht="13.8" spans="1:7">
      <c r="A120" s="20"/>
      <c r="B120" s="91"/>
      <c r="C120" s="20"/>
      <c r="D120" s="20"/>
      <c r="E120" s="20"/>
      <c r="F120" s="20"/>
      <c r="G120" s="20"/>
    </row>
    <row r="121" ht="13.8" spans="1:7">
      <c r="A121" s="20"/>
      <c r="B121" s="91"/>
      <c r="C121" s="20"/>
      <c r="D121" s="20"/>
      <c r="E121" s="20"/>
      <c r="F121" s="20"/>
      <c r="G121" s="20"/>
    </row>
    <row r="122" ht="13.8" spans="1:7">
      <c r="A122" s="20"/>
      <c r="B122" s="91"/>
      <c r="C122" s="20"/>
      <c r="D122" s="20"/>
      <c r="E122" s="20"/>
      <c r="F122" s="20"/>
      <c r="G122" s="20"/>
    </row>
    <row r="123" ht="13.8" spans="1:7">
      <c r="A123" s="20"/>
      <c r="B123" s="91"/>
      <c r="C123" s="20"/>
      <c r="D123" s="20"/>
      <c r="E123" s="20"/>
      <c r="F123" s="20"/>
      <c r="G123" s="20"/>
    </row>
    <row r="124" ht="13.8" spans="1:7">
      <c r="A124" s="20"/>
      <c r="B124" s="91"/>
      <c r="C124" s="20"/>
      <c r="D124" s="20"/>
      <c r="E124" s="20"/>
      <c r="F124" s="20"/>
      <c r="G124" s="20"/>
    </row>
    <row r="125" ht="13.8" spans="1:7">
      <c r="A125" s="20"/>
      <c r="B125" s="91"/>
      <c r="C125" s="20"/>
      <c r="D125" s="20"/>
      <c r="E125" s="20"/>
      <c r="F125" s="20"/>
      <c r="G125" s="20"/>
    </row>
    <row r="126" ht="13.8" spans="1:7">
      <c r="A126" s="20"/>
      <c r="B126" s="91"/>
      <c r="C126" s="20"/>
      <c r="D126" s="20"/>
      <c r="E126" s="20"/>
      <c r="F126" s="20"/>
      <c r="G126" s="20"/>
    </row>
    <row r="127" ht="13.8" spans="1:7">
      <c r="A127" s="20"/>
      <c r="B127" s="91"/>
      <c r="C127" s="20"/>
      <c r="D127" s="20"/>
      <c r="E127" s="20"/>
      <c r="F127" s="20"/>
      <c r="G127" s="20"/>
    </row>
    <row r="128" ht="13.8" spans="1:7">
      <c r="A128" s="20"/>
      <c r="B128" s="91"/>
      <c r="C128" s="20"/>
      <c r="D128" s="20"/>
      <c r="E128" s="20"/>
      <c r="F128" s="20"/>
      <c r="G128" s="20"/>
    </row>
    <row r="129" ht="13.8" spans="1:7">
      <c r="A129" s="20"/>
      <c r="B129" s="91"/>
      <c r="C129" s="20"/>
      <c r="D129" s="20"/>
      <c r="E129" s="20"/>
      <c r="F129" s="20"/>
      <c r="G129" s="20"/>
    </row>
    <row r="130" ht="13.8" spans="1:7">
      <c r="A130" s="20"/>
      <c r="B130" s="91"/>
      <c r="C130" s="20"/>
      <c r="D130" s="20"/>
      <c r="E130" s="20"/>
      <c r="F130" s="20"/>
      <c r="G130" s="20"/>
    </row>
    <row r="131" ht="13.8" spans="1:7">
      <c r="A131" s="20"/>
      <c r="B131" s="91"/>
      <c r="C131" s="20"/>
      <c r="D131" s="20"/>
      <c r="E131" s="20"/>
      <c r="F131" s="20"/>
      <c r="G131" s="20"/>
    </row>
    <row r="132" ht="13.8" spans="1:7">
      <c r="A132" s="20"/>
      <c r="B132" s="91"/>
      <c r="C132" s="20"/>
      <c r="D132" s="20"/>
      <c r="E132" s="20"/>
      <c r="F132" s="20"/>
      <c r="G132" s="20"/>
    </row>
    <row r="133" ht="13.8" spans="1:7">
      <c r="A133" s="20"/>
      <c r="B133" s="91"/>
      <c r="C133" s="20"/>
      <c r="D133" s="20"/>
      <c r="E133" s="20"/>
      <c r="F133" s="20"/>
      <c r="G133" s="20"/>
    </row>
    <row r="134" ht="13.8" spans="1:7">
      <c r="A134" s="20"/>
      <c r="B134" s="91"/>
      <c r="C134" s="20"/>
      <c r="D134" s="20"/>
      <c r="E134" s="20"/>
      <c r="F134" s="20"/>
      <c r="G134" s="20"/>
    </row>
    <row r="135" ht="13.8" spans="1:7">
      <c r="A135" s="20"/>
      <c r="B135" s="91"/>
      <c r="C135" s="20"/>
      <c r="D135" s="20"/>
      <c r="E135" s="20"/>
      <c r="F135" s="20"/>
      <c r="G135" s="20"/>
    </row>
    <row r="136" ht="13.8" spans="1:7">
      <c r="A136" s="20"/>
      <c r="B136" s="91"/>
      <c r="C136" s="20"/>
      <c r="D136" s="20"/>
      <c r="E136" s="20"/>
      <c r="F136" s="20"/>
      <c r="G136" s="20"/>
    </row>
    <row r="137" ht="13.8" spans="1:7">
      <c r="A137" s="20"/>
      <c r="B137" s="91"/>
      <c r="C137" s="20"/>
      <c r="D137" s="20"/>
      <c r="E137" s="20"/>
      <c r="F137" s="20"/>
      <c r="G137" s="20"/>
    </row>
    <row r="138" ht="13.8" spans="1:7">
      <c r="A138" s="20"/>
      <c r="B138" s="91"/>
      <c r="C138" s="20"/>
      <c r="D138" s="20"/>
      <c r="E138" s="20"/>
      <c r="F138" s="20"/>
      <c r="G138" s="20"/>
    </row>
    <row r="139" ht="13.8" spans="1:7">
      <c r="A139" s="20"/>
      <c r="B139" s="91"/>
      <c r="C139" s="20"/>
      <c r="D139" s="20"/>
      <c r="E139" s="20"/>
      <c r="F139" s="20"/>
      <c r="G139" s="20"/>
    </row>
    <row r="140" ht="13.8" spans="1:7">
      <c r="A140" s="20"/>
      <c r="B140" s="91"/>
      <c r="C140" s="20"/>
      <c r="D140" s="20"/>
      <c r="E140" s="20"/>
      <c r="F140" s="20"/>
      <c r="G140" s="20"/>
    </row>
    <row r="141" ht="13.8" spans="1:7">
      <c r="A141" s="20"/>
      <c r="B141" s="91"/>
      <c r="C141" s="20"/>
      <c r="D141" s="20"/>
      <c r="E141" s="20"/>
      <c r="F141" s="20"/>
      <c r="G141" s="20"/>
    </row>
    <row r="142" ht="13.8" spans="1:7">
      <c r="A142" s="20"/>
      <c r="B142" s="91"/>
      <c r="C142" s="20"/>
      <c r="D142" s="20"/>
      <c r="E142" s="20"/>
      <c r="F142" s="20"/>
      <c r="G142" s="20"/>
    </row>
    <row r="143" ht="13.8" spans="1:7">
      <c r="A143" s="20"/>
      <c r="B143" s="91"/>
      <c r="C143" s="20"/>
      <c r="D143" s="20"/>
      <c r="E143" s="20"/>
      <c r="F143" s="20"/>
      <c r="G143" s="20"/>
    </row>
    <row r="144" ht="13.8" spans="1:7">
      <c r="A144" s="20"/>
      <c r="B144" s="91"/>
      <c r="C144" s="20"/>
      <c r="D144" s="20"/>
      <c r="E144" s="20"/>
      <c r="F144" s="20"/>
      <c r="G144" s="20"/>
    </row>
    <row r="145" ht="13.8" spans="1:7">
      <c r="A145" s="20"/>
      <c r="B145" s="91"/>
      <c r="C145" s="20"/>
      <c r="D145" s="20"/>
      <c r="E145" s="20"/>
      <c r="F145" s="20"/>
      <c r="G145" s="20"/>
    </row>
    <row r="146" ht="13.8" spans="1:7">
      <c r="A146" s="20"/>
      <c r="B146" s="91"/>
      <c r="C146" s="20"/>
      <c r="D146" s="20"/>
      <c r="E146" s="20"/>
      <c r="F146" s="20"/>
      <c r="G146" s="20"/>
    </row>
    <row r="147" ht="13.8" spans="1:7">
      <c r="A147" s="20"/>
      <c r="B147" s="91"/>
      <c r="C147" s="20"/>
      <c r="D147" s="20"/>
      <c r="E147" s="20"/>
      <c r="F147" s="20"/>
      <c r="G147" s="20"/>
    </row>
    <row r="148" ht="13.8" spans="1:7">
      <c r="A148" s="20"/>
      <c r="B148" s="91"/>
      <c r="C148" s="20"/>
      <c r="D148" s="20"/>
      <c r="E148" s="20"/>
      <c r="F148" s="20"/>
      <c r="G148" s="20"/>
    </row>
    <row r="149" ht="13.8" spans="1:7">
      <c r="A149" s="20"/>
      <c r="B149" s="91"/>
      <c r="C149" s="20"/>
      <c r="D149" s="20"/>
      <c r="E149" s="20"/>
      <c r="F149" s="20"/>
      <c r="G149" s="20"/>
    </row>
    <row r="150" ht="13.8" spans="1:7">
      <c r="A150" s="20"/>
      <c r="B150" s="91"/>
      <c r="C150" s="20"/>
      <c r="D150" s="20"/>
      <c r="E150" s="20"/>
      <c r="F150" s="20"/>
      <c r="G150" s="20"/>
    </row>
    <row r="151" ht="13.8" spans="1:7">
      <c r="A151" s="20"/>
      <c r="B151" s="91"/>
      <c r="C151" s="20"/>
      <c r="D151" s="20"/>
      <c r="E151" s="20"/>
      <c r="F151" s="20"/>
      <c r="G151" s="20"/>
    </row>
    <row r="152" ht="13.8" spans="1:7">
      <c r="A152" s="20"/>
      <c r="B152" s="91"/>
      <c r="C152" s="20"/>
      <c r="D152" s="20"/>
      <c r="E152" s="20"/>
      <c r="F152" s="20"/>
      <c r="G152" s="20"/>
    </row>
    <row r="153" ht="13.8" spans="1:7">
      <c r="A153" s="20"/>
      <c r="B153" s="91"/>
      <c r="C153" s="20"/>
      <c r="D153" s="20"/>
      <c r="E153" s="20"/>
      <c r="F153" s="20"/>
      <c r="G153" s="20"/>
    </row>
    <row r="154" ht="13.8" spans="1:7">
      <c r="A154" s="20"/>
      <c r="B154" s="91"/>
      <c r="C154" s="20"/>
      <c r="D154" s="20"/>
      <c r="E154" s="20"/>
      <c r="F154" s="20"/>
      <c r="G154" s="20"/>
    </row>
    <row r="155" ht="13.8" spans="1:7">
      <c r="A155" s="20"/>
      <c r="B155" s="91"/>
      <c r="C155" s="20"/>
      <c r="D155" s="20"/>
      <c r="E155" s="20"/>
      <c r="F155" s="20"/>
      <c r="G155" s="20"/>
    </row>
    <row r="156" ht="13.8" spans="1:7">
      <c r="A156" s="20"/>
      <c r="B156" s="91"/>
      <c r="C156" s="20"/>
      <c r="D156" s="20"/>
      <c r="E156" s="20"/>
      <c r="F156" s="20"/>
      <c r="G156" s="20"/>
    </row>
    <row r="157" ht="13.8" spans="1:7">
      <c r="A157" s="20"/>
      <c r="B157" s="91"/>
      <c r="C157" s="20"/>
      <c r="D157" s="20"/>
      <c r="E157" s="20"/>
      <c r="F157" s="20"/>
      <c r="G157" s="20"/>
    </row>
    <row r="158" ht="13.8" spans="1:7">
      <c r="A158" s="20"/>
      <c r="B158" s="91"/>
      <c r="C158" s="20"/>
      <c r="D158" s="20"/>
      <c r="E158" s="20"/>
      <c r="F158" s="20"/>
      <c r="G158" s="20"/>
    </row>
    <row r="159" ht="13.8" spans="1:7">
      <c r="A159" s="20"/>
      <c r="B159" s="91"/>
      <c r="C159" s="20"/>
      <c r="D159" s="20"/>
      <c r="E159" s="20"/>
      <c r="F159" s="20"/>
      <c r="G159" s="20"/>
    </row>
    <row r="160" ht="13.8" spans="1:7">
      <c r="A160" s="20"/>
      <c r="B160" s="91"/>
      <c r="C160" s="20"/>
      <c r="D160" s="20"/>
      <c r="E160" s="20"/>
      <c r="F160" s="20"/>
      <c r="G160" s="20"/>
    </row>
    <row r="161" ht="13.8" spans="1:7">
      <c r="A161" s="20"/>
      <c r="B161" s="91"/>
      <c r="C161" s="20"/>
      <c r="D161" s="20"/>
      <c r="E161" s="20"/>
      <c r="F161" s="20"/>
      <c r="G161" s="20"/>
    </row>
    <row r="162" ht="13.8" spans="1:7">
      <c r="A162" s="20"/>
      <c r="B162" s="91"/>
      <c r="C162" s="20"/>
      <c r="D162" s="20"/>
      <c r="E162" s="20"/>
      <c r="F162" s="20"/>
      <c r="G162" s="20"/>
    </row>
    <row r="163" ht="13.8" spans="1:7">
      <c r="A163" s="20"/>
      <c r="B163" s="91"/>
      <c r="C163" s="20"/>
      <c r="D163" s="20"/>
      <c r="E163" s="20"/>
      <c r="F163" s="20"/>
      <c r="G163" s="20"/>
    </row>
    <row r="164" ht="13.8" spans="1:7">
      <c r="A164" s="20"/>
      <c r="B164" s="91"/>
      <c r="C164" s="20"/>
      <c r="D164" s="20"/>
      <c r="E164" s="20"/>
      <c r="F164" s="20"/>
      <c r="G164" s="20"/>
    </row>
    <row r="165" ht="13.8" spans="1:7">
      <c r="A165" s="20"/>
      <c r="B165" s="91"/>
      <c r="C165" s="20"/>
      <c r="D165" s="20"/>
      <c r="E165" s="20"/>
      <c r="F165" s="20"/>
      <c r="G165" s="20"/>
    </row>
    <row r="166" ht="13.8" spans="1:7">
      <c r="A166" s="20"/>
      <c r="B166" s="91"/>
      <c r="C166" s="20"/>
      <c r="D166" s="20"/>
      <c r="E166" s="20"/>
      <c r="F166" s="20"/>
      <c r="G166" s="20"/>
    </row>
    <row r="167" ht="13.8" spans="1:7">
      <c r="A167" s="20"/>
      <c r="B167" s="91"/>
      <c r="C167" s="20"/>
      <c r="D167" s="20"/>
      <c r="E167" s="20"/>
      <c r="F167" s="20"/>
      <c r="G167" s="20"/>
    </row>
    <row r="168" ht="13.8" spans="1:7">
      <c r="A168" s="20"/>
      <c r="B168" s="91"/>
      <c r="C168" s="20"/>
      <c r="D168" s="20"/>
      <c r="E168" s="20"/>
      <c r="F168" s="20"/>
      <c r="G168" s="20"/>
    </row>
    <row r="169" ht="13.8" spans="1:7">
      <c r="A169" s="20"/>
      <c r="B169" s="91"/>
      <c r="C169" s="20"/>
      <c r="D169" s="20"/>
      <c r="E169" s="20"/>
      <c r="F169" s="20"/>
      <c r="G169" s="20"/>
    </row>
    <row r="170" ht="13.8" spans="1:7">
      <c r="A170" s="20"/>
      <c r="B170" s="91"/>
      <c r="C170" s="20"/>
      <c r="D170" s="20"/>
      <c r="E170" s="20"/>
      <c r="F170" s="20"/>
      <c r="G170" s="20"/>
    </row>
    <row r="171" ht="13.8" spans="1:7">
      <c r="A171" s="20"/>
      <c r="B171" s="91"/>
      <c r="C171" s="20"/>
      <c r="D171" s="20"/>
      <c r="E171" s="20"/>
      <c r="F171" s="20"/>
      <c r="G171" s="20"/>
    </row>
    <row r="172" ht="13.8" spans="1:7">
      <c r="A172" s="20"/>
      <c r="B172" s="91"/>
      <c r="C172" s="20"/>
      <c r="D172" s="20"/>
      <c r="E172" s="20"/>
      <c r="F172" s="20"/>
      <c r="G172" s="20"/>
    </row>
    <row r="173" ht="13.8" spans="1:7">
      <c r="A173" s="20"/>
      <c r="B173" s="91"/>
      <c r="C173" s="20"/>
      <c r="D173" s="20"/>
      <c r="E173" s="20"/>
      <c r="F173" s="20"/>
      <c r="G173" s="20"/>
    </row>
    <row r="174" ht="13.8" spans="1:7">
      <c r="A174" s="20"/>
      <c r="B174" s="91"/>
      <c r="C174" s="20"/>
      <c r="D174" s="20"/>
      <c r="E174" s="20"/>
      <c r="F174" s="20"/>
      <c r="G174" s="20"/>
    </row>
    <row r="175" ht="13.8" spans="1:7">
      <c r="A175" s="20"/>
      <c r="B175" s="91"/>
      <c r="C175" s="20"/>
      <c r="D175" s="20"/>
      <c r="E175" s="20"/>
      <c r="F175" s="20"/>
      <c r="G175" s="20"/>
    </row>
    <row r="176" ht="13.8" spans="1:7">
      <c r="A176" s="20"/>
      <c r="B176" s="91"/>
      <c r="C176" s="20"/>
      <c r="D176" s="20"/>
      <c r="E176" s="20"/>
      <c r="F176" s="20"/>
      <c r="G176" s="20"/>
    </row>
    <row r="177" ht="13.8" spans="1:7">
      <c r="A177" s="20"/>
      <c r="B177" s="91"/>
      <c r="C177" s="20"/>
      <c r="D177" s="20"/>
      <c r="E177" s="20"/>
      <c r="F177" s="20"/>
      <c r="G177" s="20"/>
    </row>
    <row r="178" ht="13.8" spans="1:7">
      <c r="A178" s="20"/>
      <c r="B178" s="91"/>
      <c r="C178" s="20"/>
      <c r="D178" s="20"/>
      <c r="E178" s="20"/>
      <c r="F178" s="20"/>
      <c r="G178" s="20"/>
    </row>
    <row r="179" ht="13.8" spans="1:7">
      <c r="A179" s="20"/>
      <c r="B179" s="91"/>
      <c r="C179" s="20"/>
      <c r="D179" s="20"/>
      <c r="E179" s="20"/>
      <c r="F179" s="20"/>
      <c r="G179" s="20"/>
    </row>
    <row r="180" ht="13.8" spans="1:7">
      <c r="A180" s="20"/>
      <c r="B180" s="91"/>
      <c r="C180" s="20"/>
      <c r="D180" s="20"/>
      <c r="E180" s="20"/>
      <c r="F180" s="20"/>
      <c r="G180" s="20"/>
    </row>
    <row r="181" ht="13.8" spans="1:7">
      <c r="A181" s="20"/>
      <c r="B181" s="91"/>
      <c r="C181" s="20"/>
      <c r="D181" s="20"/>
      <c r="E181" s="20"/>
      <c r="F181" s="20"/>
      <c r="G181" s="20"/>
    </row>
    <row r="182" ht="13.8" spans="1:7">
      <c r="A182" s="20"/>
      <c r="B182" s="91"/>
      <c r="C182" s="20"/>
      <c r="D182" s="20"/>
      <c r="E182" s="20"/>
      <c r="F182" s="20"/>
      <c r="G182" s="20"/>
    </row>
    <row r="183" ht="13.8" spans="1:7">
      <c r="A183" s="20"/>
      <c r="B183" s="91"/>
      <c r="C183" s="20"/>
      <c r="D183" s="20"/>
      <c r="E183" s="20"/>
      <c r="F183" s="20"/>
      <c r="G183" s="20"/>
    </row>
    <row r="184" ht="13.8" spans="1:7">
      <c r="A184" s="20"/>
      <c r="B184" s="91"/>
      <c r="C184" s="20"/>
      <c r="D184" s="20"/>
      <c r="E184" s="20"/>
      <c r="F184" s="20"/>
      <c r="G184" s="20"/>
    </row>
    <row r="185" ht="13.8" spans="1:7">
      <c r="A185" s="20"/>
      <c r="B185" s="91"/>
      <c r="C185" s="20"/>
      <c r="D185" s="20"/>
      <c r="E185" s="20"/>
      <c r="F185" s="20"/>
      <c r="G185" s="20"/>
    </row>
    <row r="186" ht="13.8" spans="1:7">
      <c r="A186" s="20"/>
      <c r="B186" s="91"/>
      <c r="C186" s="20"/>
      <c r="D186" s="20"/>
      <c r="E186" s="20"/>
      <c r="F186" s="20"/>
      <c r="G186" s="20"/>
    </row>
    <row r="187" ht="13.8" spans="1:7">
      <c r="A187" s="20"/>
      <c r="B187" s="91"/>
      <c r="C187" s="20"/>
      <c r="D187" s="20"/>
      <c r="E187" s="20"/>
      <c r="F187" s="20"/>
      <c r="G187" s="20"/>
    </row>
    <row r="188" ht="13.8" spans="1:7">
      <c r="A188" s="20"/>
      <c r="B188" s="20"/>
      <c r="C188" s="20"/>
      <c r="D188" s="20"/>
      <c r="E188" s="20"/>
      <c r="F188" s="20"/>
      <c r="G188" s="20"/>
    </row>
    <row r="189" ht="13.8" spans="1:7">
      <c r="A189" s="20"/>
      <c r="B189" s="20"/>
      <c r="C189" s="20"/>
      <c r="D189" s="20"/>
      <c r="E189" s="20"/>
      <c r="F189" s="20"/>
      <c r="G189" s="20"/>
    </row>
    <row r="190" ht="13.8" spans="1:7">
      <c r="A190" s="20"/>
      <c r="B190" s="20"/>
      <c r="C190" s="20"/>
      <c r="D190" s="20"/>
      <c r="E190" s="20"/>
      <c r="F190" s="20"/>
      <c r="G190" s="20"/>
    </row>
    <row r="191" ht="13.8" spans="1:7">
      <c r="A191" s="20"/>
      <c r="B191" s="20"/>
      <c r="C191" s="20"/>
      <c r="D191" s="20"/>
      <c r="E191" s="20"/>
      <c r="F191" s="20"/>
      <c r="G191" s="20"/>
    </row>
    <row r="192" ht="13.8" spans="1:7">
      <c r="A192" s="20"/>
      <c r="B192" s="20"/>
      <c r="C192" s="20"/>
      <c r="D192" s="20"/>
      <c r="E192" s="20"/>
      <c r="F192" s="20"/>
      <c r="G192" s="20"/>
    </row>
    <row r="193" ht="13.8" spans="1:7">
      <c r="A193" s="20"/>
      <c r="B193" s="20"/>
      <c r="C193" s="20"/>
      <c r="D193" s="20"/>
      <c r="E193" s="20"/>
      <c r="F193" s="20"/>
      <c r="G193" s="20"/>
    </row>
    <row r="194" ht="13.8" spans="1:7">
      <c r="A194" s="20"/>
      <c r="B194" s="20"/>
      <c r="C194" s="20"/>
      <c r="D194" s="20"/>
      <c r="E194" s="20"/>
      <c r="F194" s="20"/>
      <c r="G194" s="20"/>
    </row>
    <row r="195" ht="13.8" spans="1:7">
      <c r="A195" s="20"/>
      <c r="B195" s="20"/>
      <c r="C195" s="20"/>
      <c r="D195" s="20"/>
      <c r="E195" s="20"/>
      <c r="F195" s="20"/>
      <c r="G195" s="20"/>
    </row>
    <row r="196" ht="13.8" spans="1:7">
      <c r="A196" s="20"/>
      <c r="B196" s="20"/>
      <c r="C196" s="20"/>
      <c r="D196" s="20"/>
      <c r="E196" s="20"/>
      <c r="F196" s="20"/>
      <c r="G196" s="20"/>
    </row>
    <row r="197" ht="13.8" spans="1:7">
      <c r="A197" s="20"/>
      <c r="B197" s="20"/>
      <c r="C197" s="20"/>
      <c r="D197" s="20"/>
      <c r="E197" s="20"/>
      <c r="F197" s="20"/>
      <c r="G197" s="20"/>
    </row>
    <row r="198" ht="13.8" spans="1:7">
      <c r="A198" s="20"/>
      <c r="B198" s="20"/>
      <c r="C198" s="20"/>
      <c r="D198" s="20"/>
      <c r="E198" s="20"/>
      <c r="F198" s="20"/>
      <c r="G198" s="20"/>
    </row>
    <row r="199" ht="13.8" spans="1:7">
      <c r="A199" s="20"/>
      <c r="B199" s="20"/>
      <c r="C199" s="20"/>
      <c r="D199" s="20"/>
      <c r="E199" s="20"/>
      <c r="F199" s="20"/>
      <c r="G199" s="20"/>
    </row>
    <row r="200" ht="13.8" spans="1:7">
      <c r="A200" s="20"/>
      <c r="B200" s="20"/>
      <c r="C200" s="20"/>
      <c r="D200" s="20"/>
      <c r="E200" s="20"/>
      <c r="F200" s="20"/>
      <c r="G200" s="20"/>
    </row>
    <row r="201" ht="13.8" spans="1:7">
      <c r="A201" s="20"/>
      <c r="B201" s="20"/>
      <c r="C201" s="20"/>
      <c r="D201" s="20"/>
      <c r="E201" s="20"/>
      <c r="F201" s="20"/>
      <c r="G201" s="20"/>
    </row>
    <row r="202" ht="13.8" spans="1:7">
      <c r="A202" s="20"/>
      <c r="B202" s="20"/>
      <c r="C202" s="20"/>
      <c r="D202" s="20"/>
      <c r="E202" s="20"/>
      <c r="F202" s="20"/>
      <c r="G202" s="20"/>
    </row>
    <row r="203" ht="13.8" spans="1:7">
      <c r="A203" s="20"/>
      <c r="B203" s="20"/>
      <c r="C203" s="20"/>
      <c r="D203" s="20"/>
      <c r="E203" s="20"/>
      <c r="F203" s="20"/>
      <c r="G203" s="20"/>
    </row>
    <row r="204" ht="13.8" spans="1:7">
      <c r="A204" s="20"/>
      <c r="B204" s="20"/>
      <c r="C204" s="20"/>
      <c r="D204" s="20"/>
      <c r="E204" s="20"/>
      <c r="F204" s="20"/>
      <c r="G204" s="20"/>
    </row>
    <row r="205" ht="13.8" spans="1:7">
      <c r="A205" s="20"/>
      <c r="B205" s="20"/>
      <c r="C205" s="20"/>
      <c r="D205" s="20"/>
      <c r="E205" s="20"/>
      <c r="F205" s="20"/>
      <c r="G205" s="20"/>
    </row>
    <row r="206" ht="13.8" spans="1:7">
      <c r="A206" s="20"/>
      <c r="B206" s="20"/>
      <c r="C206" s="20"/>
      <c r="D206" s="20"/>
      <c r="E206" s="20"/>
      <c r="F206" s="20"/>
      <c r="G206" s="20"/>
    </row>
    <row r="207" ht="13.8" spans="1:7">
      <c r="A207" s="20"/>
      <c r="B207" s="20"/>
      <c r="C207" s="20"/>
      <c r="D207" s="20"/>
      <c r="E207" s="20"/>
      <c r="F207" s="20"/>
      <c r="G207" s="20"/>
    </row>
    <row r="208" ht="13.8" spans="1:7">
      <c r="A208" s="20"/>
      <c r="B208" s="20"/>
      <c r="C208" s="20"/>
      <c r="D208" s="20"/>
      <c r="E208" s="20"/>
      <c r="F208" s="20"/>
      <c r="G208" s="20"/>
    </row>
    <row r="209" ht="13.8" spans="1:7">
      <c r="A209" s="20"/>
      <c r="B209" s="20"/>
      <c r="C209" s="20"/>
      <c r="D209" s="20"/>
      <c r="E209" s="20"/>
      <c r="F209" s="20"/>
      <c r="G209" s="20"/>
    </row>
    <row r="210" ht="13.8" spans="1:7">
      <c r="A210" s="20"/>
      <c r="B210" s="20"/>
      <c r="C210" s="20"/>
      <c r="D210" s="20"/>
      <c r="E210" s="20"/>
      <c r="F210" s="20"/>
      <c r="G210" s="20"/>
    </row>
    <row r="211" ht="13.8" spans="1:7">
      <c r="A211" s="20"/>
      <c r="B211" s="20"/>
      <c r="C211" s="20"/>
      <c r="D211" s="20"/>
      <c r="E211" s="20"/>
      <c r="F211" s="20"/>
      <c r="G211" s="20"/>
    </row>
    <row r="212" ht="13.8" spans="1:7">
      <c r="A212" s="20"/>
      <c r="B212" s="20"/>
      <c r="C212" s="20"/>
      <c r="D212" s="20"/>
      <c r="E212" s="20"/>
      <c r="F212" s="20"/>
      <c r="G212" s="20"/>
    </row>
    <row r="213" ht="13.8" spans="1:7">
      <c r="A213" s="20"/>
      <c r="B213" s="20"/>
      <c r="C213" s="20"/>
      <c r="D213" s="20"/>
      <c r="E213" s="20"/>
      <c r="F213" s="20"/>
      <c r="G213" s="20"/>
    </row>
    <row r="214" ht="13.8" spans="1:7">
      <c r="A214" s="20"/>
      <c r="B214" s="20"/>
      <c r="C214" s="20"/>
      <c r="D214" s="20"/>
      <c r="E214" s="20"/>
      <c r="F214" s="20"/>
      <c r="G214" s="20"/>
    </row>
    <row r="215" ht="13.8" spans="1:7">
      <c r="A215" s="20"/>
      <c r="B215" s="20"/>
      <c r="C215" s="20"/>
      <c r="D215" s="20"/>
      <c r="E215" s="20"/>
      <c r="F215" s="20"/>
      <c r="G215" s="20"/>
    </row>
    <row r="216" ht="13.8" spans="1:7">
      <c r="A216" s="20"/>
      <c r="B216" s="20"/>
      <c r="C216" s="20"/>
      <c r="D216" s="20"/>
      <c r="E216" s="20"/>
      <c r="F216" s="20"/>
      <c r="G216" s="20"/>
    </row>
    <row r="217" ht="13.8" spans="1:7">
      <c r="A217" s="20"/>
      <c r="B217" s="20"/>
      <c r="C217" s="20"/>
      <c r="D217" s="20"/>
      <c r="E217" s="20"/>
      <c r="F217" s="20"/>
      <c r="G217" s="20"/>
    </row>
    <row r="218" ht="13.8" spans="1:7">
      <c r="A218" s="20"/>
      <c r="B218" s="20"/>
      <c r="C218" s="20"/>
      <c r="D218" s="20"/>
      <c r="E218" s="20"/>
      <c r="F218" s="20"/>
      <c r="G218" s="20"/>
    </row>
    <row r="219" ht="13.8" spans="1:7">
      <c r="A219" s="20"/>
      <c r="B219" s="20"/>
      <c r="C219" s="20"/>
      <c r="D219" s="20"/>
      <c r="E219" s="20"/>
      <c r="F219" s="20"/>
      <c r="G219" s="20"/>
    </row>
    <row r="220" ht="13.8" spans="1:7">
      <c r="A220" s="20"/>
      <c r="B220" s="20"/>
      <c r="C220" s="20"/>
      <c r="D220" s="20"/>
      <c r="E220" s="20"/>
      <c r="F220" s="20"/>
      <c r="G220" s="20"/>
    </row>
    <row r="221" ht="13.8" spans="1:7">
      <c r="A221" s="20"/>
      <c r="B221" s="20"/>
      <c r="C221" s="20"/>
      <c r="D221" s="20"/>
      <c r="E221" s="20"/>
      <c r="F221" s="20"/>
      <c r="G221" s="20"/>
    </row>
    <row r="222" ht="13.8" spans="1:7">
      <c r="A222" s="20"/>
      <c r="B222" s="20"/>
      <c r="C222" s="20"/>
      <c r="D222" s="20"/>
      <c r="E222" s="20"/>
      <c r="F222" s="20"/>
      <c r="G222" s="20"/>
    </row>
    <row r="223" ht="13.8" spans="1:7">
      <c r="A223" s="20"/>
      <c r="B223" s="20"/>
      <c r="C223" s="20"/>
      <c r="D223" s="20"/>
      <c r="E223" s="20"/>
      <c r="F223" s="20"/>
      <c r="G223" s="20"/>
    </row>
    <row r="224" ht="13.8" spans="1:7">
      <c r="A224" s="20"/>
      <c r="B224" s="20"/>
      <c r="C224" s="20"/>
      <c r="D224" s="20"/>
      <c r="E224" s="20"/>
      <c r="F224" s="20"/>
      <c r="G224" s="20"/>
    </row>
    <row r="225" ht="13.8" spans="1:7">
      <c r="A225" s="20"/>
      <c r="B225" s="20"/>
      <c r="C225" s="20"/>
      <c r="D225" s="20"/>
      <c r="E225" s="20"/>
      <c r="F225" s="20"/>
      <c r="G225" s="20"/>
    </row>
    <row r="226" ht="13.8" spans="1:7">
      <c r="A226" s="20"/>
      <c r="B226" s="20"/>
      <c r="C226" s="20"/>
      <c r="D226" s="20"/>
      <c r="E226" s="20"/>
      <c r="F226" s="20"/>
      <c r="G226" s="20"/>
    </row>
    <row r="227" ht="13.8" spans="1:7">
      <c r="A227" s="20"/>
      <c r="B227" s="20"/>
      <c r="C227" s="20"/>
      <c r="D227" s="20"/>
      <c r="E227" s="20"/>
      <c r="F227" s="20"/>
      <c r="G227" s="20"/>
    </row>
    <row r="228" ht="13.8" spans="1:7">
      <c r="A228" s="20"/>
      <c r="B228" s="20"/>
      <c r="C228" s="20"/>
      <c r="D228" s="20"/>
      <c r="E228" s="20"/>
      <c r="F228" s="20"/>
      <c r="G228" s="20"/>
    </row>
    <row r="229" ht="13.8" spans="1:7">
      <c r="A229" s="20"/>
      <c r="B229" s="20"/>
      <c r="C229" s="20"/>
      <c r="D229" s="20"/>
      <c r="E229" s="20"/>
      <c r="F229" s="20"/>
      <c r="G229" s="20"/>
    </row>
    <row r="230" ht="13.8" spans="1:7">
      <c r="A230" s="20"/>
      <c r="B230" s="20"/>
      <c r="C230" s="20"/>
      <c r="D230" s="20"/>
      <c r="E230" s="20"/>
      <c r="F230" s="20"/>
      <c r="G230" s="20"/>
    </row>
    <row r="231" ht="13.8" spans="1:7">
      <c r="A231" s="20"/>
      <c r="B231" s="20"/>
      <c r="C231" s="20"/>
      <c r="D231" s="20"/>
      <c r="E231" s="20"/>
      <c r="F231" s="20"/>
      <c r="G231" s="20"/>
    </row>
    <row r="232" ht="13.8" spans="1:7">
      <c r="A232" s="20"/>
      <c r="B232" s="20"/>
      <c r="C232" s="20"/>
      <c r="D232" s="20"/>
      <c r="E232" s="20"/>
      <c r="F232" s="20"/>
      <c r="G232" s="20"/>
    </row>
    <row r="233" ht="13.8" spans="1:7">
      <c r="A233" s="20"/>
      <c r="B233" s="20"/>
      <c r="C233" s="20"/>
      <c r="D233" s="20"/>
      <c r="E233" s="20"/>
      <c r="F233" s="20"/>
      <c r="G233" s="20"/>
    </row>
    <row r="234" ht="13.8" spans="1:7">
      <c r="A234" s="20"/>
      <c r="B234" s="20"/>
      <c r="C234" s="20"/>
      <c r="D234" s="20"/>
      <c r="E234" s="20"/>
      <c r="F234" s="20"/>
      <c r="G234" s="20"/>
    </row>
    <row r="235" ht="13.8" spans="1:7">
      <c r="A235" s="20"/>
      <c r="B235" s="20"/>
      <c r="C235" s="20"/>
      <c r="D235" s="20"/>
      <c r="E235" s="20"/>
      <c r="F235" s="20"/>
      <c r="G235" s="20"/>
    </row>
    <row r="236" ht="13.8" spans="1:7">
      <c r="A236" s="20"/>
      <c r="B236" s="20"/>
      <c r="C236" s="20"/>
      <c r="D236" s="20"/>
      <c r="E236" s="20"/>
      <c r="F236" s="20"/>
      <c r="G236" s="20"/>
    </row>
    <row r="237" ht="13.8" spans="1:7">
      <c r="A237" s="20"/>
      <c r="B237" s="20"/>
      <c r="C237" s="20"/>
      <c r="D237" s="20"/>
      <c r="E237" s="20"/>
      <c r="F237" s="20"/>
      <c r="G237" s="20"/>
    </row>
    <row r="238" ht="13.8" spans="1:7">
      <c r="A238" s="20"/>
      <c r="B238" s="20"/>
      <c r="C238" s="20"/>
      <c r="D238" s="20"/>
      <c r="E238" s="20"/>
      <c r="F238" s="20"/>
      <c r="G238" s="20"/>
    </row>
    <row r="239" ht="13.8" spans="1:7">
      <c r="A239" s="20"/>
      <c r="B239" s="20"/>
      <c r="C239" s="20"/>
      <c r="D239" s="20"/>
      <c r="E239" s="20"/>
      <c r="F239" s="20"/>
      <c r="G239" s="20"/>
    </row>
    <row r="240" ht="13.8" spans="1:7">
      <c r="A240" s="20"/>
      <c r="B240" s="20"/>
      <c r="C240" s="20"/>
      <c r="D240" s="20"/>
      <c r="E240" s="20"/>
      <c r="F240" s="20"/>
      <c r="G240" s="20"/>
    </row>
    <row r="241" ht="13.8" spans="1:7">
      <c r="A241" s="20"/>
      <c r="B241" s="20"/>
      <c r="C241" s="20"/>
      <c r="D241" s="20"/>
      <c r="E241" s="20"/>
      <c r="F241" s="20"/>
      <c r="G241" s="20"/>
    </row>
    <row r="242" ht="13.8" spans="1:7">
      <c r="A242" s="20"/>
      <c r="B242" s="20"/>
      <c r="C242" s="20"/>
      <c r="D242" s="20"/>
      <c r="E242" s="20"/>
      <c r="F242" s="20"/>
      <c r="G242" s="20"/>
    </row>
    <row r="243" ht="13.8" spans="1:7">
      <c r="A243" s="20"/>
      <c r="B243" s="20"/>
      <c r="C243" s="20"/>
      <c r="D243" s="20"/>
      <c r="E243" s="20"/>
      <c r="F243" s="20"/>
      <c r="G243" s="20"/>
    </row>
    <row r="244" ht="13.8" spans="1:7">
      <c r="A244" s="20"/>
      <c r="B244" s="20"/>
      <c r="C244" s="20"/>
      <c r="D244" s="20"/>
      <c r="E244" s="20"/>
      <c r="F244" s="20"/>
      <c r="G244" s="20"/>
    </row>
    <row r="245" ht="13.8" spans="1:7">
      <c r="A245" s="20"/>
      <c r="B245" s="20"/>
      <c r="C245" s="20"/>
      <c r="D245" s="20"/>
      <c r="E245" s="20"/>
      <c r="F245" s="20"/>
      <c r="G245" s="20"/>
    </row>
    <row r="246" ht="13.8" spans="1:7">
      <c r="A246" s="20"/>
      <c r="B246" s="20"/>
      <c r="C246" s="20"/>
      <c r="D246" s="20"/>
      <c r="E246" s="20"/>
      <c r="F246" s="20"/>
      <c r="G246" s="20"/>
    </row>
    <row r="247" ht="13.8" spans="1:7">
      <c r="A247" s="20"/>
      <c r="B247" s="20"/>
      <c r="C247" s="20"/>
      <c r="D247" s="20"/>
      <c r="E247" s="20"/>
      <c r="F247" s="20"/>
      <c r="G247" s="20"/>
    </row>
    <row r="248" ht="13.8" spans="1:7">
      <c r="A248" s="20"/>
      <c r="B248" s="20"/>
      <c r="C248" s="20"/>
      <c r="D248" s="20"/>
      <c r="E248" s="20"/>
      <c r="F248" s="20"/>
      <c r="G248" s="20"/>
    </row>
    <row r="249" ht="13.8" spans="1:7">
      <c r="A249" s="20"/>
      <c r="B249" s="20"/>
      <c r="C249" s="20"/>
      <c r="D249" s="20"/>
      <c r="E249" s="20"/>
      <c r="F249" s="20"/>
      <c r="G249" s="20"/>
    </row>
    <row r="250" ht="13.8" spans="1:7">
      <c r="A250" s="20"/>
      <c r="B250" s="20"/>
      <c r="C250" s="20"/>
      <c r="D250" s="20"/>
      <c r="E250" s="20"/>
      <c r="F250" s="20"/>
      <c r="G250" s="20"/>
    </row>
    <row r="251" ht="13.8" spans="1:7">
      <c r="A251" s="20"/>
      <c r="B251" s="20"/>
      <c r="C251" s="20"/>
      <c r="D251" s="20"/>
      <c r="E251" s="20"/>
      <c r="F251" s="20"/>
      <c r="G251" s="20"/>
    </row>
    <row r="252" ht="13.8" spans="1:7">
      <c r="A252" s="20"/>
      <c r="B252" s="20"/>
      <c r="C252" s="20"/>
      <c r="D252" s="20"/>
      <c r="E252" s="20"/>
      <c r="F252" s="20"/>
      <c r="G252" s="20"/>
    </row>
    <row r="253" ht="13.8" spans="1:7">
      <c r="A253" s="20"/>
      <c r="B253" s="20"/>
      <c r="C253" s="20"/>
      <c r="D253" s="20"/>
      <c r="E253" s="20"/>
      <c r="F253" s="20"/>
      <c r="G253" s="20"/>
    </row>
    <row r="254" ht="13.8" spans="1:7">
      <c r="A254" s="20"/>
      <c r="B254" s="20"/>
      <c r="C254" s="20"/>
      <c r="D254" s="20"/>
      <c r="E254" s="20"/>
      <c r="F254" s="20"/>
      <c r="G254" s="20"/>
    </row>
    <row r="255" ht="13.8" spans="1:7">
      <c r="A255" s="20"/>
      <c r="B255" s="20"/>
      <c r="C255" s="20"/>
      <c r="D255" s="20"/>
      <c r="E255" s="20"/>
      <c r="F255" s="20"/>
      <c r="G255" s="20"/>
    </row>
    <row r="256" ht="13.8" spans="1:7">
      <c r="A256" s="20"/>
      <c r="B256" s="20"/>
      <c r="C256" s="20"/>
      <c r="D256" s="20"/>
      <c r="E256" s="20"/>
      <c r="F256" s="20"/>
      <c r="G256" s="20"/>
    </row>
    <row r="257" ht="13.8" spans="1:7">
      <c r="A257" s="20"/>
      <c r="B257" s="20"/>
      <c r="C257" s="20"/>
      <c r="D257" s="20"/>
      <c r="E257" s="20"/>
      <c r="F257" s="20"/>
      <c r="G257" s="20"/>
    </row>
    <row r="258" ht="13.8" spans="1:7">
      <c r="A258" s="20"/>
      <c r="B258" s="20"/>
      <c r="C258" s="20"/>
      <c r="D258" s="20"/>
      <c r="E258" s="20"/>
      <c r="F258" s="20"/>
      <c r="G258" s="20"/>
    </row>
    <row r="259" ht="13.8" spans="1:7">
      <c r="A259" s="20"/>
      <c r="B259" s="20"/>
      <c r="C259" s="20"/>
      <c r="D259" s="20"/>
      <c r="E259" s="20"/>
      <c r="F259" s="20"/>
      <c r="G259" s="20"/>
    </row>
    <row r="260" ht="13.8" spans="1:7">
      <c r="A260" s="20"/>
      <c r="B260" s="20"/>
      <c r="C260" s="20"/>
      <c r="D260" s="20"/>
      <c r="E260" s="20"/>
      <c r="F260" s="20"/>
      <c r="G260" s="20"/>
    </row>
    <row r="261" ht="13.8" spans="1:7">
      <c r="A261" s="20"/>
      <c r="B261" s="20"/>
      <c r="C261" s="20"/>
      <c r="D261" s="20"/>
      <c r="E261" s="20"/>
      <c r="F261" s="20"/>
      <c r="G261" s="20"/>
    </row>
    <row r="262" ht="13.8" spans="1:7">
      <c r="A262" s="20"/>
      <c r="B262" s="20"/>
      <c r="C262" s="20"/>
      <c r="D262" s="20"/>
      <c r="E262" s="20"/>
      <c r="F262" s="20"/>
      <c r="G262" s="20"/>
    </row>
    <row r="263" ht="13.8" spans="1:7">
      <c r="A263" s="20"/>
      <c r="B263" s="20"/>
      <c r="C263" s="20"/>
      <c r="D263" s="20"/>
      <c r="E263" s="20"/>
      <c r="F263" s="20"/>
      <c r="G263" s="20"/>
    </row>
    <row r="264" ht="13.8" spans="1:7">
      <c r="A264" s="20"/>
      <c r="B264" s="20"/>
      <c r="C264" s="20"/>
      <c r="D264" s="20"/>
      <c r="E264" s="20"/>
      <c r="F264" s="20"/>
      <c r="G264" s="20"/>
    </row>
    <row r="265" ht="13.8" spans="1:7">
      <c r="A265" s="20"/>
      <c r="B265" s="20"/>
      <c r="C265" s="20"/>
      <c r="D265" s="20"/>
      <c r="E265" s="20"/>
      <c r="F265" s="20"/>
      <c r="G265" s="20"/>
    </row>
    <row r="266" ht="13.8" spans="1:7">
      <c r="A266" s="20"/>
      <c r="B266" s="20"/>
      <c r="C266" s="20"/>
      <c r="D266" s="20"/>
      <c r="E266" s="20"/>
      <c r="F266" s="20"/>
      <c r="G266" s="20"/>
    </row>
    <row r="267" ht="13.8" spans="1:7">
      <c r="A267" s="20"/>
      <c r="B267" s="20"/>
      <c r="C267" s="20"/>
      <c r="D267" s="20"/>
      <c r="E267" s="20"/>
      <c r="F267" s="20"/>
      <c r="G267" s="20"/>
    </row>
    <row r="268" ht="13.8" spans="1:7">
      <c r="A268" s="20"/>
      <c r="B268" s="20"/>
      <c r="C268" s="20"/>
      <c r="D268" s="20"/>
      <c r="E268" s="20"/>
      <c r="F268" s="20"/>
      <c r="G268" s="20"/>
    </row>
    <row r="269" ht="13.8" spans="1:7">
      <c r="A269" s="20"/>
      <c r="B269" s="20"/>
      <c r="C269" s="20"/>
      <c r="D269" s="20"/>
      <c r="E269" s="20"/>
      <c r="F269" s="20"/>
      <c r="G269" s="20"/>
    </row>
    <row r="270" ht="13.8" spans="1:7">
      <c r="A270" s="20"/>
      <c r="B270" s="20"/>
      <c r="C270" s="20"/>
      <c r="D270" s="20"/>
      <c r="E270" s="20"/>
      <c r="F270" s="20"/>
      <c r="G270" s="20"/>
    </row>
    <row r="271" ht="13.8" spans="1:7">
      <c r="A271" s="20"/>
      <c r="B271" s="20"/>
      <c r="C271" s="20"/>
      <c r="D271" s="20"/>
      <c r="E271" s="20"/>
      <c r="F271" s="20"/>
      <c r="G271" s="20"/>
    </row>
    <row r="272" ht="13.8" spans="1:7">
      <c r="A272" s="20"/>
      <c r="B272" s="20"/>
      <c r="C272" s="20"/>
      <c r="D272" s="20"/>
      <c r="E272" s="20"/>
      <c r="F272" s="20"/>
      <c r="G272" s="20"/>
    </row>
    <row r="273" ht="13.8" spans="1:7">
      <c r="A273" s="20"/>
      <c r="B273" s="20"/>
      <c r="C273" s="20"/>
      <c r="D273" s="20"/>
      <c r="E273" s="20"/>
      <c r="F273" s="20"/>
      <c r="G273" s="20"/>
    </row>
    <row r="274" ht="13.8" spans="1:7">
      <c r="A274" s="20"/>
      <c r="B274" s="20"/>
      <c r="C274" s="20"/>
      <c r="D274" s="20"/>
      <c r="E274" s="20"/>
      <c r="F274" s="20"/>
      <c r="G274" s="20"/>
    </row>
    <row r="275" ht="13.8" spans="1:7">
      <c r="A275" s="20"/>
      <c r="B275" s="20"/>
      <c r="C275" s="20"/>
      <c r="D275" s="20"/>
      <c r="E275" s="20"/>
      <c r="F275" s="20"/>
      <c r="G275" s="20"/>
    </row>
    <row r="276" ht="13.8" spans="1:7">
      <c r="A276" s="20"/>
      <c r="B276" s="20"/>
      <c r="C276" s="20"/>
      <c r="D276" s="20"/>
      <c r="E276" s="20"/>
      <c r="F276" s="20"/>
      <c r="G276" s="20"/>
    </row>
    <row r="277" ht="13.8" spans="2:3">
      <c r="B277" s="20"/>
      <c r="C277" s="20"/>
    </row>
    <row r="278" ht="13.8" spans="2:3">
      <c r="B278" s="20"/>
      <c r="C278" s="20"/>
    </row>
    <row r="279" ht="13.8" spans="2:3">
      <c r="B279" s="20"/>
      <c r="C279" s="20"/>
    </row>
  </sheetData>
  <protectedRanges>
    <protectedRange sqref="E50:F51 E21:F22 E24:F38 J33" name="Intervalo1_1"/>
    <protectedRange sqref="E39:F39 E42:F49 E52:F57" name="Intervalo1_2_1"/>
    <protectedRange sqref="E23:F23" name="Intervalo1_1_2"/>
    <protectedRange sqref="E40:F41" name="Intervalo1_1_1_1"/>
    <protectedRange sqref="E58:F60" name="Intervalo1_1_4"/>
  </protectedRanges>
  <mergeCells count="46">
    <mergeCell ref="A2:C2"/>
    <mergeCell ref="A5:C5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</mergeCells>
  <pageMargins left="0.708661417322835" right="0.708661417322835" top="0.748031496062992" bottom="0.748031496062992" header="0.31496062992126" footer="0.31496062992126"/>
  <pageSetup paperSize="9" scale="61" fitToHeight="0" orientation="portrait"/>
  <headerFooter/>
  <rowBreaks count="1" manualBreakCount="1">
    <brk id="49" max="5" man="1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O30"/>
  <sheetViews>
    <sheetView workbookViewId="0">
      <selection activeCell="G26" sqref="G26"/>
    </sheetView>
  </sheetViews>
  <sheetFormatPr defaultColWidth="9" defaultRowHeight="13.2"/>
  <sheetData>
    <row r="5" spans="5:9">
      <c r="E5" t="s">
        <v>76</v>
      </c>
      <c r="G5" t="s">
        <v>77</v>
      </c>
      <c r="I5" t="s">
        <v>78</v>
      </c>
    </row>
    <row r="7" spans="3:9">
      <c r="C7" t="s">
        <v>79</v>
      </c>
      <c r="E7">
        <v>381.76</v>
      </c>
      <c r="G7">
        <v>18.2</v>
      </c>
      <c r="I7">
        <v>20.54</v>
      </c>
    </row>
    <row r="9" spans="3:9">
      <c r="C9" t="s">
        <v>80</v>
      </c>
      <c r="E9">
        <v>3.8</v>
      </c>
      <c r="G9">
        <v>1.6</v>
      </c>
      <c r="I9">
        <v>3.8</v>
      </c>
    </row>
    <row r="11" spans="3:9">
      <c r="C11" t="s">
        <v>81</v>
      </c>
      <c r="E11">
        <f>+E7*E9</f>
        <v>1450.688</v>
      </c>
      <c r="G11">
        <f t="shared" ref="G11:I11" si="0">+G7*G9</f>
        <v>29.12</v>
      </c>
      <c r="I11">
        <f t="shared" si="0"/>
        <v>78.052</v>
      </c>
    </row>
    <row r="14" spans="3:10">
      <c r="C14" t="s">
        <v>82</v>
      </c>
      <c r="J14">
        <f>+I11+G11+E11</f>
        <v>1557.86</v>
      </c>
    </row>
    <row r="25" spans="7:7">
      <c r="G25">
        <f>6.35*1.35*0.2*105</f>
        <v>180.0225</v>
      </c>
    </row>
    <row r="30" spans="15:15">
      <c r="O30">
        <f>157/1.5</f>
        <v>104.666666666667</v>
      </c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  <rangeList sheetStid="9" master="" otherUserPermission="visible"/>
  <rangeList sheetStid="78" master="" otherUserPermission="visible">
    <arrUserId title="Intervalo1_1" rangeCreator="" othersAccessPermission="edit"/>
    <arrUserId title="Intervalo1_2_1" rangeCreator="" othersAccessPermission="edit"/>
    <arrUserId title="Intervalo1_1_2" rangeCreator="" othersAccessPermission="edit"/>
    <arrUserId title="Intervalo1_1_1_1" rangeCreator="" othersAccessPermission="edit"/>
    <arrUserId title="Intervalo1_1_4" rangeCreator="" othersAccessPermission="edit"/>
  </rangeList>
  <rangeList sheetStid="79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XXXXXXX</vt:lpstr>
      <vt:lpstr>XXXX0</vt:lpstr>
      <vt:lpstr>EST TECHNICAL AREA</vt:lpstr>
      <vt:lpstr>Folha1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Medci Kahenda da Silva</dc:creator>
  <cp:lastModifiedBy>馒头</cp:lastModifiedBy>
  <dcterms:created xsi:type="dcterms:W3CDTF">2025-03-09T10:31:56Z</dcterms:created>
  <cp:lastPrinted>2025-01-31T07:46:00Z</cp:lastPrinted>
  <dcterms:modified xsi:type="dcterms:W3CDTF">2025-03-09T10:46:08Z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CABA6981271E4FB292660E1105FF3F39_12</vt:lpwstr>
  </property>
  <property fmtid="{D5CDD505-2E9C-101B-9397-08002B2CF9AE}" pid="3" name="KSOProductBuildVer">
    <vt:lpwstr>2052-12.1.0.20305</vt:lpwstr>
  </property>
</Properties>
</file>