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eLivro" defaultThemeVersion="124226"/>
  <mc:AlternateContent xmlns:mc="http://schemas.openxmlformats.org/markup-compatibility/2006">
    <mc:Choice Requires="x15">
      <x15ac:absPath xmlns:x15ac="http://schemas.microsoft.com/office/spreadsheetml/2010/11/ac" url="C:\Users\Laureta Domingos\Desktop\"/>
    </mc:Choice>
  </mc:AlternateContent>
  <bookViews>
    <workbookView xWindow="0" yWindow="0" windowWidth="17256" windowHeight="5832" tabRatio="853" firstSheet="2" activeTab="2"/>
  </bookViews>
  <sheets>
    <sheet name="XXXXXXX" sheetId="2" state="veryHidden" r:id="rId1"/>
    <sheet name="XXXXXX0" sheetId="9" state="veryHidden" r:id="rId2"/>
    <sheet name="Resumo Med" sheetId="22" r:id="rId3"/>
    <sheet name="Cap.1" sheetId="56" r:id="rId4"/>
    <sheet name="Cap.2" sheetId="76" r:id="rId5"/>
    <sheet name="Cap.3" sheetId="58" r:id="rId6"/>
    <sheet name="Cap.4" sheetId="78" r:id="rId7"/>
    <sheet name="Cap.5" sheetId="59" r:id="rId8"/>
    <sheet name="Cap.6" sheetId="60" r:id="rId9"/>
    <sheet name="Cap.7" sheetId="62" r:id="rId10"/>
    <sheet name="Cap.8" sheetId="63" r:id="rId11"/>
    <sheet name="Cap.9" sheetId="74" r:id="rId12"/>
    <sheet name="Cap.10" sheetId="80" r:id="rId13"/>
    <sheet name="Cap.11" sheetId="66" r:id="rId14"/>
    <sheet name="Cap.12" sheetId="72" r:id="rId15"/>
    <sheet name="Cap.13" sheetId="73" r:id="rId16"/>
    <sheet name="Cap. 14" sheetId="81" r:id="rId17"/>
    <sheet name="Cap.15" sheetId="71" r:id="rId18"/>
    <sheet name="Cap.16" sheetId="83" r:id="rId19"/>
    <sheet name="Cap.17" sheetId="79" r:id="rId20"/>
    <sheet name="ARQ " sheetId="77" r:id="rId21"/>
  </sheets>
  <definedNames>
    <definedName name="_xlnm.Print_Area" localSheetId="20">'ARQ '!$A$1:$F$145</definedName>
    <definedName name="Print_Area" localSheetId="20">'ARQ '!$A$1:$F$146</definedName>
    <definedName name="Print_Area" localSheetId="3">'Cap.1'!$A$1:$I$14</definedName>
    <definedName name="Print_Area" localSheetId="13">'Cap.11'!$A$1:$I$28</definedName>
    <definedName name="Print_Area" localSheetId="14">'Cap.12'!$A$1:$I$16</definedName>
    <definedName name="Print_Area" localSheetId="15">'Cap.13'!$A$1:$I$29</definedName>
    <definedName name="Print_Area" localSheetId="17">'Cap.15'!$A$1:$I$37</definedName>
    <definedName name="Print_Area" localSheetId="19">'Cap.17'!$A$1:$I$15</definedName>
    <definedName name="Print_Area" localSheetId="4">'Cap.2'!$A$1:$I$11</definedName>
    <definedName name="Print_Area" localSheetId="5">'Cap.3'!$A$1:$I$34</definedName>
    <definedName name="Print_Area" localSheetId="6">'Cap.4'!$A$1:$I$18</definedName>
    <definedName name="Print_Area" localSheetId="7">'Cap.5'!$A$1:$I$21</definedName>
    <definedName name="Print_Area" localSheetId="8">'Cap.6'!$A$1:$I$15</definedName>
    <definedName name="Print_Area" localSheetId="9">'Cap.7'!$A$1:$I$43</definedName>
    <definedName name="Print_Area" localSheetId="10">'Cap.8'!$A$1:$I$46</definedName>
    <definedName name="Print_Area" localSheetId="11">'Cap.9'!$A$1:$I$8</definedName>
    <definedName name="Print_Area" localSheetId="2">'Resumo Med'!$A$1:$G$54</definedName>
    <definedName name="Print_Titles" localSheetId="20">'ARQ '!$1:$17</definedName>
    <definedName name="Print_Titles" localSheetId="3">'Cap.1'!$1:$7</definedName>
    <definedName name="Print_Titles" localSheetId="13">'Cap.11'!$1:$7</definedName>
    <definedName name="Print_Titles" localSheetId="14">'Cap.12'!$1:$7</definedName>
    <definedName name="Print_Titles" localSheetId="15">'Cap.13'!$1:$7</definedName>
    <definedName name="Print_Titles" localSheetId="17">'Cap.15'!$1:$7</definedName>
    <definedName name="Print_Titles" localSheetId="5">'Cap.3'!$1:$7</definedName>
    <definedName name="Print_Titles" localSheetId="7">'Cap.5'!$1:$7</definedName>
    <definedName name="Print_Titles" localSheetId="8">'Cap.6'!$1:$7</definedName>
    <definedName name="Print_Titles" localSheetId="9">'Cap.7'!$1:$7</definedName>
    <definedName name="Print_Titles" localSheetId="10">'Cap.8'!$1:$7</definedName>
    <definedName name="Print_Titles" localSheetId="11">'Cap.9'!$1:$7</definedName>
  </definedNames>
  <calcPr calcId="152511"/>
</workbook>
</file>

<file path=xl/calcChain.xml><?xml version="1.0" encoding="utf-8"?>
<calcChain xmlns="http://schemas.openxmlformats.org/spreadsheetml/2006/main">
  <c r="A5" i="77" l="1"/>
  <c r="E145" i="77" l="1"/>
  <c r="B145" i="77"/>
  <c r="B144" i="77"/>
  <c r="E143" i="77"/>
  <c r="E142" i="77"/>
  <c r="E141" i="77"/>
  <c r="B143" i="77"/>
  <c r="B142" i="77"/>
  <c r="B141" i="77"/>
  <c r="B140" i="77"/>
  <c r="A140" i="77"/>
  <c r="B139" i="77"/>
  <c r="A139" i="77"/>
  <c r="E137" i="77"/>
  <c r="E136" i="77"/>
  <c r="E135" i="77"/>
  <c r="E134" i="77"/>
  <c r="E133" i="77"/>
  <c r="E132" i="77"/>
  <c r="E131" i="77"/>
  <c r="E130" i="77"/>
  <c r="D137" i="77"/>
  <c r="B137" i="77"/>
  <c r="B136" i="77"/>
  <c r="B135" i="77"/>
  <c r="B134" i="77"/>
  <c r="B133" i="77"/>
  <c r="B132" i="77"/>
  <c r="B131" i="77"/>
  <c r="B130" i="77"/>
  <c r="E128" i="77"/>
  <c r="E127" i="77"/>
  <c r="E126" i="77"/>
  <c r="E125" i="77"/>
  <c r="E124" i="77"/>
  <c r="E123" i="77"/>
  <c r="E122" i="77"/>
  <c r="E121" i="77"/>
  <c r="E120" i="77"/>
  <c r="E119" i="77"/>
  <c r="E118" i="77"/>
  <c r="E117" i="77"/>
  <c r="E116" i="77"/>
  <c r="E115" i="77"/>
  <c r="E114" i="77"/>
  <c r="E113" i="77"/>
  <c r="E112" i="77"/>
  <c r="E111" i="77"/>
  <c r="E110" i="77"/>
  <c r="E108" i="77"/>
  <c r="E107" i="77"/>
  <c r="E106" i="77"/>
  <c r="E105" i="77"/>
  <c r="E104" i="77"/>
  <c r="B128" i="77"/>
  <c r="B127" i="77"/>
  <c r="B126" i="77"/>
  <c r="B125" i="77"/>
  <c r="B124" i="77"/>
  <c r="B123" i="77"/>
  <c r="B122" i="77"/>
  <c r="B121" i="77"/>
  <c r="B120" i="77"/>
  <c r="B119" i="77"/>
  <c r="B118" i="77"/>
  <c r="B117" i="77"/>
  <c r="B116" i="77"/>
  <c r="B115" i="77"/>
  <c r="B114" i="77"/>
  <c r="B113" i="77"/>
  <c r="B112" i="77"/>
  <c r="B111" i="77"/>
  <c r="B110" i="77"/>
  <c r="B109" i="77"/>
  <c r="B108" i="77"/>
  <c r="B107" i="77"/>
  <c r="B106" i="77"/>
  <c r="B105" i="77"/>
  <c r="B104" i="77"/>
  <c r="E102" i="77"/>
  <c r="E101" i="77"/>
  <c r="B102" i="77"/>
  <c r="B101" i="77"/>
  <c r="B100" i="77"/>
  <c r="E99" i="77"/>
  <c r="E98" i="77"/>
  <c r="B99" i="77"/>
  <c r="B98" i="77"/>
  <c r="B97" i="77"/>
  <c r="B96" i="77"/>
  <c r="E94" i="77"/>
  <c r="B94" i="77"/>
  <c r="E93" i="77"/>
  <c r="B93" i="77"/>
  <c r="B92" i="77"/>
  <c r="E89" i="77"/>
  <c r="B89" i="77"/>
  <c r="E88" i="77"/>
  <c r="B88" i="77"/>
  <c r="E87" i="77"/>
  <c r="B87" i="77"/>
  <c r="E86" i="77"/>
  <c r="E85" i="77"/>
  <c r="B86" i="77"/>
  <c r="B85" i="77"/>
  <c r="B84" i="77"/>
  <c r="E83" i="77"/>
  <c r="E68" i="77"/>
  <c r="D68" i="77"/>
  <c r="B68" i="77"/>
  <c r="E67" i="77"/>
  <c r="E66" i="77"/>
  <c r="E65" i="77"/>
  <c r="D67" i="77"/>
  <c r="B67" i="77"/>
  <c r="E59" i="77"/>
  <c r="D59" i="77"/>
  <c r="B59" i="77"/>
  <c r="E31" i="77"/>
  <c r="D31" i="77"/>
  <c r="B31" i="77"/>
  <c r="B30" i="77"/>
  <c r="I20" i="79"/>
  <c r="I41" i="83" l="1"/>
  <c r="I32" i="83"/>
  <c r="I23" i="81"/>
  <c r="I20" i="81"/>
  <c r="H23" i="80"/>
  <c r="H11" i="80"/>
  <c r="G27" i="74"/>
  <c r="G29" i="74"/>
  <c r="I29" i="74"/>
  <c r="I13" i="74"/>
  <c r="H10" i="63"/>
  <c r="I14" i="62"/>
  <c r="L16" i="62"/>
  <c r="H10" i="62"/>
  <c r="L11" i="62"/>
  <c r="H42" i="60"/>
  <c r="H38" i="60"/>
  <c r="H34" i="60"/>
  <c r="H29" i="60"/>
  <c r="H25" i="60"/>
  <c r="H21" i="60"/>
  <c r="L24" i="60"/>
  <c r="H15" i="60"/>
  <c r="H11" i="60"/>
  <c r="H11" i="59"/>
  <c r="L17" i="59"/>
  <c r="H21" i="78"/>
  <c r="N24" i="78"/>
  <c r="H16" i="78"/>
  <c r="M14" i="78"/>
  <c r="I18" i="58"/>
  <c r="M31" i="58"/>
  <c r="I13" i="58"/>
  <c r="K16" i="58"/>
  <c r="D130" i="77" l="1"/>
  <c r="B83" i="77"/>
  <c r="B82" i="77"/>
  <c r="B77" i="77"/>
  <c r="B75" i="77"/>
  <c r="B73" i="77"/>
  <c r="B61" i="77"/>
  <c r="D70" i="77"/>
  <c r="D66" i="77"/>
  <c r="D65" i="77"/>
  <c r="B66" i="77"/>
  <c r="B69" i="77"/>
  <c r="B70" i="77"/>
  <c r="B65" i="77"/>
  <c r="B64" i="77"/>
  <c r="D62" i="77"/>
  <c r="B62" i="77"/>
  <c r="E61" i="77"/>
  <c r="D61" i="77"/>
  <c r="E48" i="77"/>
  <c r="D52" i="77"/>
  <c r="D51" i="77"/>
  <c r="B52" i="77"/>
  <c r="B51" i="77"/>
  <c r="D48" i="77"/>
  <c r="D56" i="77"/>
  <c r="D55" i="77"/>
  <c r="D54" i="77"/>
  <c r="B50" i="77"/>
  <c r="B48" i="77"/>
  <c r="B47" i="77"/>
  <c r="E44" i="77"/>
  <c r="E43" i="77"/>
  <c r="D44" i="77"/>
  <c r="D43" i="77"/>
  <c r="D41" i="77"/>
  <c r="B44" i="77"/>
  <c r="B43" i="77"/>
  <c r="B40" i="77"/>
  <c r="D36" i="77"/>
  <c r="B8" i="83"/>
  <c r="B129" i="77" s="1"/>
  <c r="I28" i="83"/>
  <c r="I12" i="83"/>
  <c r="G8" i="83"/>
  <c r="G7" i="83"/>
  <c r="A4" i="83"/>
  <c r="A3" i="83"/>
  <c r="A2" i="83"/>
  <c r="A1" i="83"/>
  <c r="B8" i="71"/>
  <c r="I23" i="78"/>
  <c r="I13" i="78"/>
  <c r="I18" i="78"/>
  <c r="I17" i="60"/>
  <c r="I13" i="60"/>
  <c r="I12" i="62"/>
  <c r="G15" i="63"/>
  <c r="I16" i="63"/>
  <c r="E62" i="77" s="1"/>
  <c r="I12" i="63"/>
  <c r="G11" i="63"/>
  <c r="E70" i="77" l="1"/>
  <c r="I25" i="80"/>
  <c r="I13" i="80"/>
  <c r="I20" i="80"/>
  <c r="I13" i="66"/>
  <c r="I13" i="72"/>
  <c r="I36" i="60"/>
  <c r="E54" i="77" s="1"/>
  <c r="G35" i="60"/>
  <c r="I22" i="59"/>
  <c r="G22" i="59"/>
  <c r="I18" i="59"/>
  <c r="G18" i="59"/>
  <c r="I31" i="60"/>
  <c r="E52" i="77" s="1"/>
  <c r="G30" i="60"/>
  <c r="I27" i="60"/>
  <c r="E51" i="77" s="1"/>
  <c r="G26" i="60"/>
  <c r="G12" i="60"/>
  <c r="G14" i="60"/>
  <c r="B55" i="77" l="1"/>
  <c r="B95" i="77" l="1"/>
  <c r="D79" i="77"/>
  <c r="B79" i="77"/>
  <c r="D77" i="77"/>
  <c r="D75" i="77"/>
  <c r="D73" i="77"/>
  <c r="B76" i="77"/>
  <c r="B74" i="77"/>
  <c r="D58" i="77"/>
  <c r="B58" i="77"/>
  <c r="B56" i="77"/>
  <c r="D50" i="77"/>
  <c r="D47" i="77"/>
  <c r="B49" i="77"/>
  <c r="B42" i="77"/>
  <c r="B41" i="77"/>
  <c r="D38" i="77"/>
  <c r="B38" i="77"/>
  <c r="B37" i="77"/>
  <c r="B36" i="77"/>
  <c r="B35" i="77"/>
  <c r="D34" i="77"/>
  <c r="B34" i="77"/>
  <c r="B29" i="77"/>
  <c r="I23" i="60"/>
  <c r="E50" i="77" s="1"/>
  <c r="G22" i="60"/>
  <c r="E38" i="77"/>
  <c r="E36" i="77"/>
  <c r="E34" i="77"/>
  <c r="E29" i="77"/>
  <c r="E75" i="77" l="1"/>
  <c r="E79" i="77"/>
  <c r="E77" i="77"/>
  <c r="E73" i="77"/>
  <c r="E47" i="77"/>
  <c r="E58" i="77"/>
  <c r="B8" i="81" l="1"/>
  <c r="G24" i="81"/>
  <c r="I14" i="81"/>
  <c r="E100" i="77" s="1"/>
  <c r="G10" i="81"/>
  <c r="G9" i="81"/>
  <c r="G8" i="81"/>
  <c r="G7" i="81"/>
  <c r="A4" i="81"/>
  <c r="A2" i="81"/>
  <c r="A1" i="81"/>
  <c r="G22" i="80"/>
  <c r="G16" i="60"/>
  <c r="I44" i="60"/>
  <c r="E56" i="77" s="1"/>
  <c r="G43" i="60"/>
  <c r="I40" i="60"/>
  <c r="E55" i="77" s="1"/>
  <c r="G39" i="60"/>
  <c r="G13" i="63" l="1"/>
  <c r="A4" i="79" l="1"/>
  <c r="A3" i="79"/>
  <c r="A4" i="71"/>
  <c r="A4" i="73"/>
  <c r="A4" i="72"/>
  <c r="A4" i="66"/>
  <c r="A4" i="80"/>
  <c r="A4" i="74"/>
  <c r="A4" i="63"/>
  <c r="A4" i="62"/>
  <c r="A4" i="60"/>
  <c r="A4" i="59"/>
  <c r="A4" i="78"/>
  <c r="A4" i="58"/>
  <c r="A4" i="76"/>
  <c r="A73" i="77" l="1"/>
  <c r="B72" i="77"/>
  <c r="A72" i="77"/>
  <c r="B54" i="77"/>
  <c r="B53" i="77"/>
  <c r="B46" i="77"/>
  <c r="A28" i="77"/>
  <c r="D29" i="77"/>
  <c r="D24" i="77"/>
  <c r="D22" i="77"/>
  <c r="B22" i="77"/>
  <c r="A4" i="56"/>
  <c r="A3" i="56"/>
  <c r="G10" i="66" l="1"/>
  <c r="G20" i="80"/>
  <c r="G10" i="80"/>
  <c r="G19" i="74" l="1"/>
  <c r="G13" i="74"/>
  <c r="G12" i="62" l="1"/>
  <c r="I13" i="59"/>
  <c r="E41" i="77" s="1"/>
  <c r="A6" i="77"/>
  <c r="B8" i="79"/>
  <c r="B138" i="77" s="1"/>
  <c r="B8" i="73"/>
  <c r="B8" i="72"/>
  <c r="B8" i="66"/>
  <c r="B8" i="80"/>
  <c r="B8" i="74"/>
  <c r="B8" i="63"/>
  <c r="B8" i="62"/>
  <c r="B8" i="60"/>
  <c r="B8" i="59"/>
  <c r="B8" i="78"/>
  <c r="B8" i="58"/>
  <c r="A3" i="76"/>
  <c r="A2" i="76"/>
  <c r="B8" i="76"/>
  <c r="B8" i="56"/>
  <c r="A63" i="77" l="1"/>
  <c r="B63" i="77"/>
  <c r="A34" i="77"/>
  <c r="B21" i="77" l="1"/>
  <c r="E24" i="77" l="1"/>
  <c r="B24" i="77"/>
  <c r="A23" i="77"/>
  <c r="B23" i="77"/>
  <c r="A20" i="77" l="1"/>
  <c r="B20" i="77"/>
  <c r="A25" i="77"/>
  <c r="B25" i="77"/>
  <c r="B28" i="77"/>
  <c r="A27" i="77"/>
  <c r="B27" i="77"/>
  <c r="A33" i="77"/>
  <c r="B33" i="77"/>
  <c r="A32" i="77"/>
  <c r="B32" i="77"/>
  <c r="A39" i="77"/>
  <c r="B39" i="77"/>
  <c r="A45" i="77"/>
  <c r="B45" i="77"/>
  <c r="A57" i="77"/>
  <c r="B57" i="77"/>
  <c r="A60" i="77"/>
  <c r="B60" i="77"/>
  <c r="A71" i="77"/>
  <c r="B71" i="77"/>
  <c r="A78" i="77"/>
  <c r="B78" i="77"/>
  <c r="A80" i="77"/>
  <c r="B80" i="77"/>
  <c r="A90" i="77"/>
  <c r="B90" i="77"/>
  <c r="B103" i="77"/>
  <c r="G8" i="80"/>
  <c r="G7" i="80"/>
  <c r="A2" i="80"/>
  <c r="A1" i="80"/>
  <c r="A2" i="79" l="1"/>
  <c r="A1" i="79" l="1"/>
  <c r="A1" i="76"/>
  <c r="G8" i="79" l="1"/>
  <c r="G7" i="79"/>
  <c r="G7" i="59" l="1"/>
  <c r="A3" i="58" l="1"/>
  <c r="A3" i="59" s="1"/>
  <c r="A3" i="60" s="1"/>
  <c r="A3" i="62" s="1"/>
  <c r="A3" i="63" s="1"/>
  <c r="A3" i="78"/>
  <c r="G9" i="78"/>
  <c r="G8" i="78"/>
  <c r="G7" i="78"/>
  <c r="A2" i="78"/>
  <c r="A1" i="78"/>
  <c r="A3" i="74" l="1"/>
  <c r="A3" i="66" s="1"/>
  <c r="A3" i="72" s="1"/>
  <c r="A3" i="80"/>
  <c r="A3" i="73" l="1"/>
  <c r="A3" i="71" s="1"/>
  <c r="A3" i="81"/>
  <c r="G8" i="71"/>
  <c r="G7" i="71"/>
  <c r="A2" i="71"/>
  <c r="A1" i="71"/>
  <c r="G10" i="73"/>
  <c r="G9" i="73"/>
  <c r="G8" i="73"/>
  <c r="G7" i="73"/>
  <c r="A2" i="73"/>
  <c r="A1" i="73"/>
  <c r="G8" i="72"/>
  <c r="G7" i="72"/>
  <c r="A2" i="72"/>
  <c r="A1" i="72"/>
  <c r="G8" i="66"/>
  <c r="G7" i="66"/>
  <c r="A2" i="66"/>
  <c r="A1" i="66"/>
  <c r="G8" i="74"/>
  <c r="G7" i="74"/>
  <c r="A2" i="74"/>
  <c r="A1" i="74"/>
  <c r="G46" i="63"/>
  <c r="G8" i="63"/>
  <c r="G7" i="63"/>
  <c r="A2" i="63"/>
  <c r="A1" i="63"/>
  <c r="G8" i="62"/>
  <c r="G7" i="62"/>
  <c r="A2" i="62"/>
  <c r="A1" i="62"/>
  <c r="G9" i="60"/>
  <c r="G8" i="60"/>
  <c r="G7" i="60"/>
  <c r="A2" i="60"/>
  <c r="A1" i="60"/>
  <c r="G13" i="59"/>
  <c r="G8" i="59"/>
  <c r="A2" i="59"/>
  <c r="A1" i="59"/>
  <c r="G8" i="58"/>
  <c r="G7" i="58"/>
  <c r="A2" i="58"/>
  <c r="A1" i="58"/>
  <c r="G9" i="76"/>
  <c r="G8" i="76"/>
  <c r="G7" i="76"/>
  <c r="G13" i="56"/>
  <c r="G12" i="56"/>
  <c r="I13" i="56" s="1"/>
  <c r="E22" i="77" s="1"/>
  <c r="G11" i="56"/>
  <c r="G10" i="56"/>
  <c r="G9" i="56"/>
  <c r="G8" i="56"/>
  <c r="G7" i="56"/>
  <c r="A2" i="56"/>
  <c r="A1" i="56"/>
</calcChain>
</file>

<file path=xl/sharedStrings.xml><?xml version="1.0" encoding="utf-8"?>
<sst xmlns="http://schemas.openxmlformats.org/spreadsheetml/2006/main" count="633" uniqueCount="318">
  <si>
    <t>Artº</t>
  </si>
  <si>
    <t>Medições</t>
  </si>
  <si>
    <t>iguais</t>
  </si>
  <si>
    <t>Descrição</t>
  </si>
  <si>
    <t>Comp</t>
  </si>
  <si>
    <t>Larg</t>
  </si>
  <si>
    <t>Alt</t>
  </si>
  <si>
    <t>Elementar</t>
  </si>
  <si>
    <t>Parcial</t>
  </si>
  <si>
    <t>Total</t>
  </si>
  <si>
    <t>m²</t>
  </si>
  <si>
    <t>4.1</t>
  </si>
  <si>
    <t>4.1.1</t>
  </si>
  <si>
    <t>4.2</t>
  </si>
  <si>
    <t>4.2.1</t>
  </si>
  <si>
    <t>5.1</t>
  </si>
  <si>
    <t>12.1.1</t>
  </si>
  <si>
    <t>vg</t>
  </si>
  <si>
    <t>1.1</t>
  </si>
  <si>
    <t>1.1.1</t>
  </si>
  <si>
    <t>8</t>
  </si>
  <si>
    <t>10</t>
  </si>
  <si>
    <t>9</t>
  </si>
  <si>
    <t>9.1</t>
  </si>
  <si>
    <t>10.1</t>
  </si>
  <si>
    <t>Un</t>
  </si>
  <si>
    <r>
      <t>m</t>
    </r>
    <r>
      <rPr>
        <sz val="10"/>
        <rFont val="Calibri"/>
        <family val="2"/>
      </rPr>
      <t>²</t>
    </r>
  </si>
  <si>
    <t>11</t>
  </si>
  <si>
    <t>11.1</t>
  </si>
  <si>
    <t>7</t>
  </si>
  <si>
    <t>12</t>
  </si>
  <si>
    <t>Paredes Exteriores</t>
  </si>
  <si>
    <t>4</t>
  </si>
  <si>
    <t>5</t>
  </si>
  <si>
    <t>6</t>
  </si>
  <si>
    <t>6.1</t>
  </si>
  <si>
    <t>ml</t>
  </si>
  <si>
    <t>10.2</t>
  </si>
  <si>
    <t>13.1</t>
  </si>
  <si>
    <t>7.1</t>
  </si>
  <si>
    <t>3.1</t>
  </si>
  <si>
    <t>Preço Total (AKZ)</t>
  </si>
  <si>
    <t>Quant.</t>
  </si>
  <si>
    <t>Unid.</t>
  </si>
  <si>
    <t>Item</t>
  </si>
  <si>
    <t>13</t>
  </si>
  <si>
    <t>3</t>
  </si>
  <si>
    <t>3.1.1</t>
  </si>
  <si>
    <t>14</t>
  </si>
  <si>
    <t>14.1</t>
  </si>
  <si>
    <t>BS / JC</t>
  </si>
  <si>
    <t>10.1.1</t>
  </si>
  <si>
    <t>10.2.1</t>
  </si>
  <si>
    <t>13.1.1</t>
  </si>
  <si>
    <t>13.2.1</t>
  </si>
  <si>
    <t>15</t>
  </si>
  <si>
    <t>12.1</t>
  </si>
  <si>
    <t>12.2.1</t>
  </si>
  <si>
    <t>1.2</t>
  </si>
  <si>
    <t>1.2.1</t>
  </si>
  <si>
    <t>6.1.1</t>
  </si>
  <si>
    <t>9.1.1</t>
  </si>
  <si>
    <t>9.1.2</t>
  </si>
  <si>
    <t>9.2</t>
  </si>
  <si>
    <t>6.2</t>
  </si>
  <si>
    <t>6.2.1</t>
  </si>
  <si>
    <t>9.2.1</t>
  </si>
  <si>
    <t>4.3</t>
  </si>
  <si>
    <t>10.3</t>
  </si>
  <si>
    <t>10.3.1</t>
  </si>
  <si>
    <t>9.1.3</t>
  </si>
  <si>
    <t>8.1</t>
  </si>
  <si>
    <t>6.1.2</t>
  </si>
  <si>
    <t>6.3</t>
  </si>
  <si>
    <t>6.3.1</t>
  </si>
  <si>
    <t>6.3.2</t>
  </si>
  <si>
    <t>6.3.3</t>
  </si>
  <si>
    <t>5.2</t>
  </si>
  <si>
    <t>5.1.1</t>
  </si>
  <si>
    <t>5.2.1</t>
  </si>
  <si>
    <t>4.3.1</t>
  </si>
  <si>
    <t>16.1</t>
  </si>
  <si>
    <t>17</t>
  </si>
  <si>
    <t>17.1</t>
  </si>
  <si>
    <t>17.1.1</t>
  </si>
  <si>
    <t>17.2</t>
  </si>
  <si>
    <t>17.3.1</t>
  </si>
  <si>
    <t xml:space="preserve"> </t>
  </si>
  <si>
    <t>16</t>
  </si>
  <si>
    <t>16.2</t>
  </si>
  <si>
    <t>5.2.2</t>
  </si>
  <si>
    <t>6.2.2</t>
  </si>
  <si>
    <t>6.2.3</t>
  </si>
  <si>
    <t>8.1.1</t>
  </si>
  <si>
    <t>8.1.2</t>
  </si>
  <si>
    <t>3.2</t>
  </si>
  <si>
    <t>7.2</t>
  </si>
  <si>
    <t>9.1.4</t>
  </si>
  <si>
    <t>JA 03 (3.00x0.60m )</t>
  </si>
  <si>
    <t>12.2.2</t>
  </si>
  <si>
    <t>12.2.3</t>
  </si>
  <si>
    <t>12.2.4</t>
  </si>
  <si>
    <t>13.1.2</t>
  </si>
  <si>
    <t>PS 01 (1.20x2.10m)</t>
  </si>
  <si>
    <t>PS 02 (1.27x2.10m)</t>
  </si>
  <si>
    <t>PS 03 (0.93x2.10m)</t>
  </si>
  <si>
    <t>PS 03 (1.00x2.10m)</t>
  </si>
  <si>
    <t>1_2.70x1.90m</t>
  </si>
  <si>
    <t>2_1.54x1.90m.</t>
  </si>
  <si>
    <t>3_2.20x1.90m.</t>
  </si>
  <si>
    <t xml:space="preserve">4_1.88x1.90m. </t>
  </si>
  <si>
    <t xml:space="preserve">5_1.82x1.90m. </t>
  </si>
  <si>
    <t>16.3</t>
  </si>
  <si>
    <t>16.4</t>
  </si>
  <si>
    <t>16.5</t>
  </si>
  <si>
    <t>16.6</t>
  </si>
  <si>
    <t>16.7</t>
  </si>
  <si>
    <t>16.8</t>
  </si>
  <si>
    <t>17.3</t>
  </si>
  <si>
    <t>3.2.1</t>
  </si>
  <si>
    <t>8.2</t>
  </si>
  <si>
    <t>12.1.2</t>
  </si>
  <si>
    <t xml:space="preserve">JA 02 (3.40x0.60m. ) </t>
  </si>
  <si>
    <t>12.1.2.1</t>
  </si>
  <si>
    <t>12.1.2.2</t>
  </si>
  <si>
    <t>12.1.3</t>
  </si>
  <si>
    <t>12.1.4</t>
  </si>
  <si>
    <t>12.1.5</t>
  </si>
  <si>
    <t>14.1.1</t>
  </si>
  <si>
    <t>14.1.2</t>
  </si>
  <si>
    <t>14.1.1.1</t>
  </si>
  <si>
    <t>14.1.1.2</t>
  </si>
  <si>
    <t>14.1.2.1</t>
  </si>
  <si>
    <t>14.1.2.2</t>
  </si>
  <si>
    <t>15.1</t>
  </si>
  <si>
    <t>15.2</t>
  </si>
  <si>
    <t>15.3</t>
  </si>
  <si>
    <t>15.4</t>
  </si>
  <si>
    <t>15.5</t>
  </si>
  <si>
    <t>15.6</t>
  </si>
  <si>
    <t>15.7</t>
  </si>
  <si>
    <t>15.8</t>
  </si>
  <si>
    <t>15.9</t>
  </si>
  <si>
    <t>15.10</t>
  </si>
  <si>
    <t>15.11</t>
  </si>
  <si>
    <t>15.12</t>
  </si>
  <si>
    <t>15.13</t>
  </si>
  <si>
    <t>15.14</t>
  </si>
  <si>
    <t>15.15</t>
  </si>
  <si>
    <t>15.16</t>
  </si>
  <si>
    <t>15.17</t>
  </si>
  <si>
    <t>15.18</t>
  </si>
  <si>
    <t>15.6.1</t>
  </si>
  <si>
    <t>15.6.2</t>
  </si>
  <si>
    <t>15.6.3</t>
  </si>
  <si>
    <t>15.6.4</t>
  </si>
  <si>
    <t>15.6.5</t>
  </si>
  <si>
    <t>15.19</t>
  </si>
  <si>
    <t>15.20</t>
  </si>
  <si>
    <t>17.1.1.1</t>
  </si>
  <si>
    <t>17.1.1.2</t>
  </si>
  <si>
    <t>17.1.1.3</t>
  </si>
  <si>
    <t>LD</t>
  </si>
  <si>
    <t>CLIENT:</t>
  </si>
  <si>
    <t>DRAFT:</t>
  </si>
  <si>
    <t xml:space="preserve">New Porto Caio_Cabinda Buildings   </t>
  </si>
  <si>
    <t xml:space="preserve">04_IS PS Building    </t>
  </si>
  <si>
    <t xml:space="preserve">Architecture  </t>
  </si>
  <si>
    <t xml:space="preserve">Execution Project  </t>
  </si>
  <si>
    <t>JANUARY 2025</t>
  </si>
  <si>
    <t xml:space="preserve">MEASUREMENTS  </t>
  </si>
  <si>
    <t xml:space="preserve">SITE AND SAFETY PLAN </t>
  </si>
  <si>
    <t xml:space="preserve"> Chap.1 - </t>
  </si>
  <si>
    <t xml:space="preserve">- DEMOLITION / REMOVAL  </t>
  </si>
  <si>
    <t xml:space="preserve">-  CONSTRUCTION </t>
  </si>
  <si>
    <t xml:space="preserve">- REBOOTS  </t>
  </si>
  <si>
    <t xml:space="preserve">- PAVEMENTS / FILLINGS  </t>
  </si>
  <si>
    <t xml:space="preserve">- WATERPROOFING / INSULATION </t>
  </si>
  <si>
    <t xml:space="preserve">-  ROOFING  </t>
  </si>
  <si>
    <t xml:space="preserve">- DOORS     </t>
  </si>
  <si>
    <t xml:space="preserve">- PAINTING </t>
  </si>
  <si>
    <t xml:space="preserve">- COVERINGS </t>
  </si>
  <si>
    <t xml:space="preserve">- ROOFING </t>
  </si>
  <si>
    <t xml:space="preserve">- BOXING WINDOWS   </t>
  </si>
  <si>
    <t xml:space="preserve">-  CARPENTRY WINDOWS  </t>
  </si>
  <si>
    <t xml:space="preserve">- SERRAL SHEETS </t>
  </si>
  <si>
    <t xml:space="preserve">- EQUIPMENT AND ACCESSORIES </t>
  </si>
  <si>
    <t xml:space="preserve">-  FURNITURE  </t>
  </si>
  <si>
    <t xml:space="preserve">- MISCELLANEOUS </t>
  </si>
  <si>
    <t>Chap.2</t>
  </si>
  <si>
    <t>Chap.3</t>
  </si>
  <si>
    <t>Chap.4</t>
  </si>
  <si>
    <t>Chap.5</t>
  </si>
  <si>
    <t>Chap.6</t>
  </si>
  <si>
    <t>Chap.7</t>
  </si>
  <si>
    <t>Chap.8</t>
  </si>
  <si>
    <t>Chap.9</t>
  </si>
  <si>
    <t>Chap.10</t>
  </si>
  <si>
    <t>Chap.11</t>
  </si>
  <si>
    <t>Chap.12</t>
  </si>
  <si>
    <t>Chap.13</t>
  </si>
  <si>
    <t>Chap.14</t>
  </si>
  <si>
    <t>Chap.15</t>
  </si>
  <si>
    <t>Chap.16</t>
  </si>
  <si>
    <t>Chap.17</t>
  </si>
  <si>
    <t>Shipyard</t>
  </si>
  <si>
    <t>Assembly, construction, maintenance, dismantling and demolition of the Shipyard, complying with the requirements relating to Safety, Hygiene and Health at work, re-establishment of all the easements and servitudes that need to be executed, implementation of the PPGRCD, development and implementation of the Safety and Health Plan, preparation of Final Screens and User Manuals for the various specialties, as well as the construction of accesses to the site and its internal easements, in accordance with the legislation in force, including all the facilities, equipment and infrastructures needed to support and carry out the contract, scaffolding, temporary roofs, identification panels, fencing of the site, mobilization of equipment to carry out the work, final cleaning of the site within the intervention limits, as well as all the necessary work and materials.</t>
  </si>
  <si>
    <t>Final Screenshots</t>
  </si>
  <si>
    <t>Execution and supply to the Owner of the Work, the final screens of the work in digital format.</t>
  </si>
  <si>
    <t>Description</t>
  </si>
  <si>
    <t>the same</t>
  </si>
  <si>
    <t>Leng</t>
  </si>
  <si>
    <t>Width</t>
  </si>
  <si>
    <t>Elementary</t>
  </si>
  <si>
    <t>Partial</t>
  </si>
  <si>
    <t>Measurements</t>
  </si>
  <si>
    <t>PROCESS NO:</t>
  </si>
  <si>
    <t>PHASE:</t>
  </si>
  <si>
    <t>EXECUTION PROJECT</t>
  </si>
  <si>
    <t>SPECIALTY:</t>
  </si>
  <si>
    <t>ARCHITECTURE</t>
  </si>
  <si>
    <t>REVIEW:</t>
  </si>
  <si>
    <t>DATE:</t>
  </si>
  <si>
    <t>AUTHORED BY:</t>
  </si>
  <si>
    <t>CHECKED:</t>
  </si>
  <si>
    <t>Designation</t>
  </si>
  <si>
    <t xml:space="preserve">Supply and construction of a 40x20x20cm hollow concrete block wall, laid with cement and sand mortar at a ratio of 1:4, including cement and sand mortar at a ratio of 1:3, concrete lintels and all the work necessary for a good finish. </t>
  </si>
  <si>
    <t>Interior Walls</t>
  </si>
  <si>
    <t xml:space="preserve">Supply and construction of a 40x20x15cm hollow concrete block wall, laid with cement and sand mortar at a ratio of 1:4, including cement and sand mortar at a ratio of 1:3, concrete lintels and all the work necessary for a good finish. </t>
  </si>
  <si>
    <t>Exterior Walls</t>
  </si>
  <si>
    <t>Supply and execution of splashing, plastering and rendering on exterior walls with cement mortar 1:3, 9 mm thick, 6 mm thick cement mortar 1:2.5, well leveled, finishes and all work necessary for a good finish.</t>
  </si>
  <si>
    <t>Supply and execution of splashing, plastering and rendering on interior walls on two sides, 1:2 cement mortar 6 mm thick, well plastered, 1:3 cement mortar 9 mm thick, including fiberglass mesh at the masonry/concrete transition, finishes and all work necessary for a good finish.</t>
  </si>
  <si>
    <t xml:space="preserve"> Ceilings</t>
  </si>
  <si>
    <t>Supply and execution of splashing, plastering and plastering of ceilings with well-plastered cement mortar
5mm thick 1:3 cement mortar, including finishes and all work necessary for a good finish.</t>
  </si>
  <si>
    <t xml:space="preserve">Supply and installation of a 1:3 cement-sand screed to regularize the interior floor, 20mm thick, for subsequent finishing, including finishes and joints, as well as all the work necessary for a good finish. </t>
  </si>
  <si>
    <t>Roofs</t>
  </si>
  <si>
    <t xml:space="preserve">Supply and installation of a 30mm-thick lightweight concrete formwork layer to form a 2% slope, including finishes and joints, as well as all the work necessary for a good finish.  </t>
  </si>
  <si>
    <t xml:space="preserve">Supply and installation of cement and sand levelling mortar to a thickness of 1:2.5, 30mm thick, including finishes and joints, as well as all the work necessary for a good finish.  </t>
  </si>
  <si>
    <t>Flaps and roof</t>
  </si>
  <si>
    <t xml:space="preserve">Supply and application of 2mm thick polymeric cementitious waterproofing mortar, including all work necessary for a good finish. (NOTE - The waterproofing should extend 30cm vertically along the wall). </t>
  </si>
  <si>
    <t xml:space="preserve">Supply and application of a layer of cement paste for adhesion, on a concrete slab, including all work necessary for a good finish.  </t>
  </si>
  <si>
    <t>Supply and application of a layer of extruded polystyrene board insulation 120 mm/75, mm thick, including all the work necessary for a good finish.</t>
  </si>
  <si>
    <t>Supply and application of adhesive for fixing studs, including all work necessary for a good finish.</t>
  </si>
  <si>
    <t>Supply and application of 6mm-thick plastic adhesive putty, with alkaline fiberglass mesh affixed in the middle, flexible, water-resistant putty, with a brushed finish, including all work necessary for a good finish.</t>
  </si>
  <si>
    <t xml:space="preserve">Supply and application of insulation in 80mm thick extruded polystylene sheets, including all work necessary for a good finish. (NOTE - The waterproofing should extend 30cm vertically down the wall). </t>
  </si>
  <si>
    <t xml:space="preserve">Supply and application of roof waterproofing with 0.4mm thick polyethylene film, including all work necessary for a good finish. (NOTE - The waterproofing should extend 30cm vertically down the wall). </t>
  </si>
  <si>
    <t xml:space="preserve">Supply and application of roof waterproofing using a 4mm thick roll of polyester asphalt fabric, including all the work necessary for a good finish. (NOTE - The waterproofing should extend 30cm vertically along the wall). </t>
  </si>
  <si>
    <r>
      <t xml:space="preserve">Supply and installation of 12 mm thick ornamental plasterboard with self-tapping screws, opening filled with filler
light steel beams (double layer), including all work necessary for a good finish. </t>
    </r>
    <r>
      <rPr>
        <b/>
        <sz val="10"/>
        <rFont val="Century Gothic"/>
        <family val="2"/>
      </rPr>
      <t>TEC.01</t>
    </r>
  </si>
  <si>
    <r>
      <t xml:space="preserve">Supply and installation of 2.5 mm thick PVC sheeting fixed with self-tapping screws and light steel bar (double layer), including all work necessary for a good finish. </t>
    </r>
    <r>
      <rPr>
        <b/>
        <sz val="10"/>
        <rFont val="Century Gothic"/>
        <family val="2"/>
      </rPr>
      <t>TEC.02</t>
    </r>
  </si>
  <si>
    <t>Execution of a reinforced concrete slab roof, including fixing accessories and all the work necessary for a perfect finish.</t>
  </si>
  <si>
    <t>Supply and installation of 0.65mm thick zinc sheet metal ruff, including bending, folding and fixing, and all work necessary for a good finish.</t>
  </si>
  <si>
    <t>Floors</t>
  </si>
  <si>
    <t>Walls</t>
  </si>
  <si>
    <r>
      <t xml:space="preserve">Supply and laying of 10mm thick porcelain tiles on the floor, including all work necessary for a good finish. </t>
    </r>
    <r>
      <rPr>
        <b/>
        <sz val="10"/>
        <rFont val="Century Gothic"/>
        <family val="2"/>
      </rPr>
      <t>PAV01</t>
    </r>
  </si>
  <si>
    <t>Workrooms, Lobby, Corridor</t>
  </si>
  <si>
    <r>
      <t xml:space="preserve">Supply and laying of 10mm thick non-slip porcelain tiles on the floor, including all the work necessary for a good finish. </t>
    </r>
    <r>
      <rPr>
        <b/>
        <sz val="10"/>
        <rFont val="Century Gothic"/>
        <family val="2"/>
      </rPr>
      <t>PAV02</t>
    </r>
  </si>
  <si>
    <t>Women's shower room, Women's I.S., I.S. Mob. Cond., Men's restroom, Men's I.S., Men's shower room AND staircase</t>
  </si>
  <si>
    <r>
      <t>Supply and laying of 10 mm thick porcelain tiles on the floor, including all work necessary for a good finish.</t>
    </r>
    <r>
      <rPr>
        <b/>
        <sz val="10"/>
        <rFont val="Century Gothic"/>
        <family val="2"/>
      </rPr>
      <t xml:space="preserve"> PAV03</t>
    </r>
  </si>
  <si>
    <t>Workrooms, corridor _Floor 1</t>
  </si>
  <si>
    <r>
      <t xml:space="preserve">Supply and laying of 12 mm thick non-slip ceramic tiles on the floor, including all work necessary for a good finish. </t>
    </r>
    <r>
      <rPr>
        <b/>
        <sz val="10"/>
        <rFont val="Century Gothic"/>
        <family val="2"/>
      </rPr>
      <t>PAV06</t>
    </r>
  </si>
  <si>
    <t>Ramp</t>
  </si>
  <si>
    <r>
      <t>Supply and laying of 5 mm thick tiles on interior walls, including all work necessary for a good finish.</t>
    </r>
    <r>
      <rPr>
        <b/>
        <sz val="10"/>
        <rFont val="Century Gothic"/>
        <family val="2"/>
      </rPr>
      <t xml:space="preserve"> PAR 02</t>
    </r>
  </si>
  <si>
    <t xml:space="preserve">Female Bathing Room, Female I.S., I.S Mob. Cond., Men's restroom, Men's I.s., Men's changing room. </t>
  </si>
  <si>
    <t>Ceilings</t>
  </si>
  <si>
    <r>
      <t xml:space="preserve">Supply and application of paint on exterior walls, including cleaning and all work necessary for a perfect finish. </t>
    </r>
    <r>
      <rPr>
        <b/>
        <sz val="10"/>
        <rFont val="Century Gothic"/>
        <family val="2"/>
      </rPr>
      <t xml:space="preserve"> PAR01</t>
    </r>
  </si>
  <si>
    <r>
      <t xml:space="preserve">Supply and application of interior wall paint, including cleaning and all work necessary for a good finish. </t>
    </r>
    <r>
      <rPr>
        <b/>
        <sz val="10"/>
        <rFont val="Century Gothic"/>
        <family val="2"/>
      </rPr>
      <t>PAR02</t>
    </r>
  </si>
  <si>
    <r>
      <t xml:space="preserve">Supply and application of false ceiling paint with one coat of primer and two coats of paint, including cleaning and all work necessary for a good finish. </t>
    </r>
    <r>
      <rPr>
        <b/>
        <sz val="10"/>
        <rFont val="Century Gothic"/>
        <family val="2"/>
      </rPr>
      <t xml:space="preserve">TEC 01 </t>
    </r>
  </si>
  <si>
    <t>Floor 0 and Floor 1</t>
  </si>
  <si>
    <r>
      <t xml:space="preserve">Supply and installation of veneered ceramic skirting 8mm high and 5mm thick, including all work necessary for a perfect finish. </t>
    </r>
    <r>
      <rPr>
        <b/>
        <sz val="10"/>
        <rFont val="Century Gothic"/>
        <family val="2"/>
      </rPr>
      <t xml:space="preserve">ROD 01  </t>
    </r>
  </si>
  <si>
    <t>Window openings</t>
  </si>
  <si>
    <r>
      <t xml:space="preserve">Supply and installation of an opening window with four hinged leaves and two fixed leaves, comprising a frame and PVC profiles 2.8 mm thick. Movable and fixed PVC and STEEL frame with a minimum thickness of 2.8 mm. Double-glazed transparent tempered glass 4+10+4mm thick, argon gas inside, 20% UV transmission, thermal transfer coefficient U 0.60 w/m2k, including fittings and all work necessary for a good finish.  And in accordance with the drawings. </t>
    </r>
    <r>
      <rPr>
        <b/>
        <sz val="10"/>
        <rFont val="Century Gothic"/>
        <family val="2"/>
      </rPr>
      <t>JA 01 (2.10x2.70m)</t>
    </r>
  </si>
  <si>
    <t>Supply and installation of a four-sash window, comprising a frame and UPVC/PVC profiles 2.8 mm thick. Movable and fixed PVC and STEEL frames with a minimum thickness of 2.8 mm. 4+10+4 mm thick double tempered transparent smoked glass, argon gas inside, 20% UV transmission, thermal transfer coefficient U 0.60 w/m2k.
Smooth white finish, including fittings and all work necessary for a good finish.  And in accordance with the drawings</t>
  </si>
  <si>
    <r>
      <t xml:space="preserve">Supply and installation of a five-leaf tilting window with 2.8 mm thick UPVC/PVC frame and profiles. Movable and fixed PVC and STEEL frame with a minimum thickness of 2.8 mm. Tinted transparent double tempered glass 4+10+4mm thick, argon gas inside, 20% UV transmission, thermal transfer coefficient U 0.60 w/m2k. Smooth white finish, including fittings and all work necessary for a good finish. And in accordance with the drawings.  </t>
    </r>
    <r>
      <rPr>
        <b/>
        <sz val="10"/>
        <rFont val="Century Gothic"/>
        <family val="2"/>
      </rPr>
      <t>JA 04 (4.20x0.60m)</t>
    </r>
  </si>
  <si>
    <r>
      <t>Supply and installation of an opening window with four casement leaves and nine fixed leaves, made up of a 2.8 mm thick PVC/PVC frame and profiles. Movable and fixed frames in PVC and STEEL with a minimum thickness of 2.8 mm. 4+10+4mm thick double tempered transparent tinted glass, argon gas inside, 20% UV transmission, thermal transfer coefficient U 0.60 w/m2k
Smooth white finish, including fittings and all work necessary for a good finish.  And in accordance with the drawings.</t>
    </r>
    <r>
      <rPr>
        <b/>
        <sz val="10"/>
        <rFont val="Century Gothic"/>
        <family val="2"/>
      </rPr>
      <t xml:space="preserve"> JA 05 (2.10mx6.30m)</t>
    </r>
  </si>
  <si>
    <r>
      <t xml:space="preserve">Supply and installation of a twenty-two pane fixed window with 2.8 mm thick UPVC/PVC frame and profiles. Movable and fixed PVC and STEEL frame with a minimum thickness of 2.8 mm, V4+10+4mm thick, double tempered transparent smoked glass, argon gas inside, 20% UV transmission, thermal transfer coefficient U 0.60 w/m2k. Smooth white finish, including fittings and all work necessary for a good finish.  And in accordance with the drawings. </t>
    </r>
    <r>
      <rPr>
        <b/>
        <sz val="10"/>
        <rFont val="Century Gothic"/>
        <family val="2"/>
      </rPr>
      <t>JA 06 ( 2.64x6.30m)</t>
    </r>
  </si>
  <si>
    <t>Door openings</t>
  </si>
  <si>
    <r>
      <t>Supply and installation of single-leaf sliding door with solid wood frame and phenolic panel leaf. Frame in solid wood. Lightened door leaf in FUNDERMAX COMPACT phenolic panels 3 mm thick on each side, interior in 40 mm thick extruded polystyrene. Finished in RAL 9010 medium gloss lacquer, including fittings and all the work necessary for a good finish.  And in accordance with the drawings.</t>
    </r>
    <r>
      <rPr>
        <b/>
        <sz val="10"/>
        <rFont val="Century Gothic"/>
        <family val="2"/>
      </rPr>
      <t xml:space="preserve"> PC 01 (0.90x2.10m.)</t>
    </r>
  </si>
  <si>
    <r>
      <t xml:space="preserve">Supply and installation of single-leaf doorway with solid wood frame and phenolic panel leaf. Solid wood frame. Lightened door leaf in FUNDERMAX COMPACT phenolic panels 3 mm thick on each side, interior in 40 mm thick extruded polystyrene, finished in RAL 9010 medium gloss lacquer, including fittings and all work necessary for a good finish.  And in accordance with the drawings. </t>
    </r>
    <r>
      <rPr>
        <b/>
        <sz val="10"/>
        <rFont val="Century Gothic"/>
        <family val="2"/>
      </rPr>
      <t>PC 02 (0.80x2.10m.)</t>
    </r>
  </si>
  <si>
    <t>Supply and installation of “Hormann” doors with two 45mm thick sweep leaves, 1.5mm thick steel sheet on both sides, ref. D45, comprising system steel profiles, including automatic lifting mechanism, fittings and all work necessary for a good finish.</t>
  </si>
  <si>
    <t>Supply and installation of “Hormann” doors with a 45mm thick sweep leaf, 1.5mm thick steel sheet on both sides, ref. D45, comprising system steel profiles, including automatic lifting mechanism, fittings and all work necessary for a good finish.</t>
  </si>
  <si>
    <r>
      <t xml:space="preserve">Supply and installation of faucet for washbasin and all work necessary for a good finish. </t>
    </r>
    <r>
      <rPr>
        <b/>
        <sz val="10"/>
        <rFont val="Century Gothic"/>
        <family val="2"/>
      </rPr>
      <t xml:space="preserve">Eq01 </t>
    </r>
  </si>
  <si>
    <r>
      <t>Supply and installation of shower and all work necessary for a good finish.</t>
    </r>
    <r>
      <rPr>
        <b/>
        <sz val="10"/>
        <rFont val="Century Gothic"/>
        <family val="2"/>
      </rPr>
      <t xml:space="preserve"> Eq02 </t>
    </r>
  </si>
  <si>
    <r>
      <t>Supply and installation of white ceramic washbasin and all work necessary for a good finish.</t>
    </r>
    <r>
      <rPr>
        <b/>
        <sz val="10"/>
        <rFont val="Century Gothic"/>
        <family val="2"/>
      </rPr>
      <t xml:space="preserve"> Eq03</t>
    </r>
  </si>
  <si>
    <r>
      <t>Supply and installation of a white ceramic toilet and all the work necessary for a good finish.</t>
    </r>
    <r>
      <rPr>
        <b/>
        <sz val="10"/>
        <rFont val="Century Gothic"/>
        <family val="2"/>
      </rPr>
      <t xml:space="preserve"> Eq04</t>
    </r>
  </si>
  <si>
    <r>
      <t xml:space="preserve">Supply and installation of a white ceramic urinal and all the work required for a good finish. </t>
    </r>
    <r>
      <rPr>
        <b/>
        <sz val="10"/>
        <rFont val="Century Gothic"/>
        <family val="2"/>
      </rPr>
      <t>Eq05</t>
    </r>
  </si>
  <si>
    <r>
      <t>Supply and assembly of plastic partitioning for bathrooms equipped with toilet paper box and all the work necessary for a good finish.</t>
    </r>
    <r>
      <rPr>
        <b/>
        <sz val="10"/>
        <rFont val="Century Gothic"/>
        <family val="2"/>
      </rPr>
      <t xml:space="preserve"> Eq06</t>
    </r>
  </si>
  <si>
    <r>
      <t>Supply and assembly of plastic urinal separator and all work necessary for a good finish.</t>
    </r>
    <r>
      <rPr>
        <b/>
        <sz val="10"/>
        <rFont val="Century Gothic"/>
        <family val="2"/>
      </rPr>
      <t xml:space="preserve"> Eq07</t>
    </r>
  </si>
  <si>
    <r>
      <t xml:space="preserve">Supply and application of mirror and all work necessary for a good finish. </t>
    </r>
    <r>
      <rPr>
        <b/>
        <sz val="10"/>
        <rFont val="Century Gothic"/>
        <family val="2"/>
      </rPr>
      <t>Eq08</t>
    </r>
  </si>
  <si>
    <r>
      <t>Supply and installation of toilets for PMR sanitary installations and all the work required for a good finish.</t>
    </r>
    <r>
      <rPr>
        <b/>
        <sz val="10"/>
        <rFont val="Century Gothic"/>
        <family val="2"/>
      </rPr>
      <t xml:space="preserve"> Eq12</t>
    </r>
  </si>
  <si>
    <r>
      <t xml:space="preserve">Supply and installation of stainless steel support bars for PMR bathrooms and all the work necessary for a good finish. </t>
    </r>
    <r>
      <rPr>
        <b/>
        <sz val="10"/>
        <rFont val="Century Gothic"/>
        <family val="2"/>
      </rPr>
      <t>Eq13</t>
    </r>
  </si>
  <si>
    <r>
      <t xml:space="preserve">Supply and assembly of stainless steel support bars for PMR toilets and all the work required for a good finish. </t>
    </r>
    <r>
      <rPr>
        <b/>
        <sz val="10"/>
        <rFont val="Century Gothic"/>
        <family val="2"/>
      </rPr>
      <t>Eq14</t>
    </r>
  </si>
  <si>
    <r>
      <t>Supply and installation of a ceramic washbasin for PMR sanitary facilities and all the work necessary for a good finish.</t>
    </r>
    <r>
      <rPr>
        <b/>
        <sz val="10"/>
        <rFont val="Century Gothic"/>
        <family val="2"/>
      </rPr>
      <t xml:space="preserve"> Eq15</t>
    </r>
  </si>
  <si>
    <r>
      <t xml:space="preserve">Supply and assembly of stainless steel support bars for PMR toilets and all work necessary for a good finish. </t>
    </r>
    <r>
      <rPr>
        <b/>
        <sz val="10"/>
        <rFont val="Century Gothic"/>
        <family val="2"/>
      </rPr>
      <t>Eq17</t>
    </r>
  </si>
  <si>
    <r>
      <t xml:space="preserve">Supply and installation of space-saving siphon for 2 washbasins and all work necessary for a good finish. </t>
    </r>
    <r>
      <rPr>
        <b/>
        <sz val="10"/>
        <rFont val="Century Gothic"/>
        <family val="2"/>
      </rPr>
      <t>Eq22</t>
    </r>
  </si>
  <si>
    <r>
      <t xml:space="preserve">Supply and installation of toilet roll holder with lid. and all work necessary for a good finish. </t>
    </r>
    <r>
      <rPr>
        <b/>
        <sz val="10"/>
        <rFont val="Century Gothic"/>
        <family val="2"/>
      </rPr>
      <t>Eq23</t>
    </r>
  </si>
  <si>
    <r>
      <t xml:space="preserve">Supply of toilet brush and floor-mounted toilet brush holder. </t>
    </r>
    <r>
      <rPr>
        <b/>
        <sz val="10"/>
        <rFont val="Century Gothic"/>
        <family val="2"/>
      </rPr>
      <t>Eq24</t>
    </r>
  </si>
  <si>
    <r>
      <t xml:space="preserve">Supply of 5L stainless steel waste garbage can with lid. </t>
    </r>
    <r>
      <rPr>
        <b/>
        <sz val="10"/>
        <rFont val="Century Gothic"/>
        <family val="2"/>
      </rPr>
      <t>Eq25</t>
    </r>
  </si>
  <si>
    <r>
      <t xml:space="preserve">Supply of liquid soap dispenser application. </t>
    </r>
    <r>
      <rPr>
        <b/>
        <sz val="10"/>
        <rFont val="Century Gothic"/>
        <family val="2"/>
      </rPr>
      <t>Eq28</t>
    </r>
  </si>
  <si>
    <r>
      <t xml:space="preserve">Supply of paper towel dispenser application. </t>
    </r>
    <r>
      <rPr>
        <b/>
        <sz val="10"/>
        <rFont val="Century Gothic"/>
        <family val="2"/>
      </rPr>
      <t>Eq29</t>
    </r>
  </si>
  <si>
    <r>
      <t xml:space="preserve">Supply of stainless steel automatic hand dryer application. </t>
    </r>
    <r>
      <rPr>
        <b/>
        <sz val="10"/>
        <rFont val="Century Gothic"/>
        <family val="2"/>
      </rPr>
      <t>Eq30</t>
    </r>
  </si>
  <si>
    <t xml:space="preserve">Supply of work table with 2 office seats including chairs.  </t>
  </si>
  <si>
    <t xml:space="preserve">Supply of work table with 4 office seats including chairs.  </t>
  </si>
  <si>
    <t xml:space="preserve">Supply of work table with 6 office seats including chairs. </t>
  </si>
  <si>
    <t xml:space="preserve">Supply of work table with 7 office seats including chairs.  </t>
  </si>
  <si>
    <t>Supply of 3-seater sofa.</t>
  </si>
  <si>
    <t>Supply of side table (center)</t>
  </si>
  <si>
    <t>Supply of filing cabinets</t>
  </si>
  <si>
    <r>
      <t>Supply of plastic cacifers for Balneario.</t>
    </r>
    <r>
      <rPr>
        <b/>
        <sz val="10"/>
        <rFont val="Century Gothic"/>
        <family val="2"/>
      </rPr>
      <t xml:space="preserve"> Eq18</t>
    </r>
  </si>
  <si>
    <t>Guards</t>
  </si>
  <si>
    <t>Supply and installation of a 0.90 m high handrail in brushed stainless steel tubes and a 30 x 30 mm brushed stainless steel flat bar (upstream), including fixing accessories and all work necessary for a good finish.  And in accordance with the drawings.</t>
  </si>
  <si>
    <t>Staircase _GUARD 01</t>
  </si>
  <si>
    <t>Ramp _GUARD 02</t>
  </si>
  <si>
    <t>Guard _GUARD 03</t>
  </si>
  <si>
    <t>Stonework</t>
  </si>
  <si>
    <r>
      <t xml:space="preserve">Supply and installation of marble countertops. Including all work necessary for a good finish.   </t>
    </r>
    <r>
      <rPr>
        <b/>
        <sz val="10"/>
        <rFont val="Century Gothic"/>
        <family val="2"/>
      </rPr>
      <t>EQ 09</t>
    </r>
  </si>
  <si>
    <r>
      <rPr>
        <b/>
        <sz val="11"/>
        <rFont val="Century Gothic"/>
        <family val="2"/>
      </rPr>
      <t>NOTE</t>
    </r>
    <r>
      <rPr>
        <sz val="11"/>
        <rFont val="Century Gothic"/>
        <family val="2"/>
      </rPr>
      <t xml:space="preserve">: The work to be carried out is defined in the project, which includes the statement of works and quantities, descriptive and justifying documents and drawings. Once the contract has been awarded and before the defined work begins, the contractor must carry out the preparatory work that should underpin his preparation and approach to the work. The statement of works and quantities does not in itself constitute an exhaustive description of the conditions under which the supplies and works are to be carried out. </t>
    </r>
  </si>
  <si>
    <r>
      <rPr>
        <b/>
        <sz val="11"/>
        <rFont val="Century Gothic"/>
        <family val="2"/>
      </rPr>
      <t>NOTE</t>
    </r>
    <r>
      <rPr>
        <sz val="11"/>
        <rFont val="Century Gothic"/>
        <family val="2"/>
      </rPr>
      <t xml:space="preserve"> - For the purposes of measurement, the supply and installation of ready-made, finished and functioning openings is considered to be included in each paragraph, including the execution of the opening in accordance with the project drawings, its installation, as well as the application of fittings and glazing, its finishing and final adjustment, being delivered in perfect working order, finish and cleanliness.</t>
    </r>
  </si>
  <si>
    <t>CRBC</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</si>
</sst>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64" formatCode="_-* #,##0\ _E_s_c_._-;\-* #,##0\ _E_s_c_._-;_-* &quot;-&quot;\ _E_s_c_._-;_-@_-"/>
    <numFmt numFmtId="165" formatCode="_-* #,##0.00\ _E_s_c_._-;\-* #,##0.00\ _E_s_c_._-;_-* &quot;-&quot;??\ _E_s_c_._-;_-@_-"/>
    <numFmt numFmtId="166" formatCode="#,##0\ &quot;$&quot;;\-#,##0\ &quot;$&quot;"/>
    <numFmt numFmtId="167" formatCode="_-* #,##0\ &quot;$&quot;_-;\-* #,##0\ &quot;$&quot;_-;_-* &quot;-&quot;\ &quot;$&quot;_-;_-@_-"/>
    <numFmt numFmtId="168" formatCode="_-* #,##0.00\ &quot;$&quot;_-;\-* #,##0.00\ &quot;$&quot;_-;_-* &quot;-&quot;??\ &quot;$&quot;_-;_-@_-"/>
    <numFmt numFmtId="169" formatCode="#,##0\ &quot;Pts&quot;;\-#,##0\ &quot;Pts&quot;"/>
    <numFmt numFmtId="170" formatCode="0.00_)"/>
    <numFmt numFmtId="171" formatCode="#,##0.00&quot;£&quot;_);[Red]\(#,##0.00&quot;£&quot;\)"/>
    <numFmt numFmtId="172" formatCode="_ * #,##0_)&quot;£&quot;_ ;_ * \(#,##0\)&quot;£&quot;_ ;_ * &quot;-&quot;_)&quot;£&quot;_ ;_ @_ "/>
    <numFmt numFmtId="173" formatCode="_ * #,##0_)_£_ ;_ * \(#,##0\)_£_ ;_ * &quot;-&quot;_)_£_ ;_ @_ "/>
    <numFmt numFmtId="174" formatCode="_ * #,##0.00_)&quot;£&quot;_ ;_ * \(#,##0.00\)&quot;£&quot;_ ;_ * &quot;-&quot;??_)&quot;£&quot;_ ;_ @_ "/>
    <numFmt numFmtId="175" formatCode="#,##0\ &quot;DM&quot;;\-#,##0\ &quot;DM&quot;"/>
    <numFmt numFmtId="176" formatCode="#,##0.00\ &quot;DM&quot;;[Red]\-#,##0.00\ &quot;DM&quot;"/>
    <numFmt numFmtId="177" formatCode="#,##0.00_ ;\-#,##0.00\ "/>
    <numFmt numFmtId="178" formatCode="#,##0.0"/>
    <numFmt numFmtId="179" formatCode="#,##0.00\ &quot;Esc.&quot;"/>
    <numFmt numFmtId="180" formatCode="#,##0\ [$€];\-#,##0\ [$€]"/>
    <numFmt numFmtId="181" formatCode="#,##0.00_ ;[Red]\-#,##0.00\ "/>
    <numFmt numFmtId="182" formatCode="0_ ;[Red]\-0\ "/>
    <numFmt numFmtId="183" formatCode="[$-816]d\ &quot;de&quot;\ mmmm\ &quot;de&quot;\ yyyy;@"/>
    <numFmt numFmtId="184" formatCode="00,000"/>
    <numFmt numFmtId="185" formatCode="#,##0.000"/>
  </numFmts>
  <fonts count="49" x14ac:knownFonts="1">
    <font>
      <sz val="10"/>
      <name val="Arial"/>
    </font>
    <font>
      <sz val="11"/>
      <color theme="1"/>
      <name val="Calibri"/>
      <family val="2"/>
      <scheme val="minor"/>
    </font>
    <font>
      <sz val="10"/>
      <name val="Arial"/>
      <family val="2"/>
    </font>
    <font>
      <sz val="10"/>
      <name val="Arial"/>
      <family val="2"/>
    </font>
    <font>
      <sz val="10"/>
      <name val="Helv"/>
    </font>
    <font>
      <b/>
      <sz val="10"/>
      <name val="MS Sans Serif"/>
      <family val="2"/>
    </font>
    <font>
      <sz val="10"/>
      <name val="Courier"/>
      <family val="3"/>
    </font>
    <font>
      <sz val="10"/>
      <name val="MS Sans Serif"/>
      <family val="2"/>
    </font>
    <font>
      <sz val="8"/>
      <name val="Arial"/>
      <family val="2"/>
    </font>
    <font>
      <sz val="10"/>
      <color indexed="8"/>
      <name val="Arial"/>
      <family val="2"/>
    </font>
    <font>
      <b/>
      <sz val="12"/>
      <name val="Arial"/>
      <family val="2"/>
    </font>
    <font>
      <b/>
      <i/>
      <sz val="16"/>
      <name val="Helv"/>
    </font>
    <font>
      <sz val="8"/>
      <name val="Verdana"/>
      <family val="2"/>
    </font>
    <font>
      <sz val="9"/>
      <name val="Arial"/>
      <family val="2"/>
    </font>
    <font>
      <b/>
      <sz val="11"/>
      <name val="Arial"/>
      <family val="2"/>
    </font>
    <font>
      <b/>
      <sz val="14"/>
      <name val="Arial"/>
      <family val="2"/>
    </font>
    <font>
      <sz val="14"/>
      <name val="Arial"/>
      <family val="2"/>
    </font>
    <font>
      <sz val="11"/>
      <name val="Arial"/>
      <family val="2"/>
    </font>
    <font>
      <sz val="10"/>
      <name val="Arial"/>
      <family val="2"/>
      <charset val="204"/>
    </font>
    <font>
      <sz val="10"/>
      <name val="Arial"/>
      <family val="2"/>
    </font>
    <font>
      <b/>
      <sz val="12"/>
      <name val="Arial"/>
      <family val="2"/>
    </font>
    <font>
      <b/>
      <sz val="11"/>
      <name val="Arial"/>
      <family val="2"/>
    </font>
    <font>
      <b/>
      <i/>
      <sz val="12"/>
      <name val="Arial"/>
      <family val="2"/>
    </font>
    <font>
      <b/>
      <sz val="10"/>
      <name val="Arial"/>
      <family val="2"/>
    </font>
    <font>
      <sz val="8"/>
      <name val="MS Sans Serif"/>
    </font>
    <font>
      <sz val="8"/>
      <name val="MS Sans Serif"/>
      <family val="2"/>
    </font>
    <font>
      <sz val="8"/>
      <name val="Arial"/>
      <family val="2"/>
    </font>
    <font>
      <sz val="14"/>
      <name val="Century Gothic"/>
      <family val="2"/>
    </font>
    <font>
      <b/>
      <sz val="16"/>
      <name val="Century Gothic"/>
      <family val="2"/>
    </font>
    <font>
      <b/>
      <sz val="12"/>
      <name val="Century Gothic"/>
      <family val="2"/>
    </font>
    <font>
      <sz val="10"/>
      <name val="Century Gothic"/>
      <family val="2"/>
    </font>
    <font>
      <b/>
      <sz val="14"/>
      <name val="Century Gothic"/>
      <family val="2"/>
    </font>
    <font>
      <sz val="16"/>
      <name val="Century Gothic"/>
      <family val="2"/>
    </font>
    <font>
      <sz val="16"/>
      <name val="Arial"/>
      <family val="2"/>
    </font>
    <font>
      <sz val="11"/>
      <name val="Century Gothic"/>
      <family val="2"/>
    </font>
    <font>
      <sz val="12"/>
      <name val="Century Gothic"/>
      <family val="2"/>
    </font>
    <font>
      <sz val="8"/>
      <name val="Century Gothic"/>
      <family val="2"/>
    </font>
    <font>
      <b/>
      <sz val="11"/>
      <name val="Century Gothic"/>
      <family val="2"/>
    </font>
    <font>
      <sz val="9"/>
      <name val="Century Gothic"/>
      <family val="2"/>
    </font>
    <font>
      <b/>
      <sz val="10"/>
      <name val="Century Gothic"/>
      <family val="2"/>
    </font>
    <font>
      <i/>
      <sz val="10"/>
      <name val="Century Gothic"/>
      <family val="2"/>
    </font>
    <font>
      <sz val="10"/>
      <color rgb="FFFF0000"/>
      <name val="Century Gothic"/>
      <family val="2"/>
    </font>
    <font>
      <sz val="10"/>
      <name val="Calibri"/>
      <family val="2"/>
    </font>
    <font>
      <sz val="11"/>
      <color rgb="FFFF0000"/>
      <name val="Century Gothic"/>
      <family val="2"/>
    </font>
    <font>
      <b/>
      <sz val="11"/>
      <color rgb="FF0070C0"/>
      <name val="Century Gothic"/>
      <family val="2"/>
    </font>
    <font>
      <b/>
      <sz val="11"/>
      <color rgb="FF92D050"/>
      <name val="Century Gothic"/>
      <family val="2"/>
    </font>
    <font>
      <b/>
      <sz val="11"/>
      <color indexed="17"/>
      <name val="Century Gothic"/>
      <family val="2"/>
    </font>
    <font>
      <sz val="8"/>
      <color rgb="FFFF0000"/>
      <name val="Arial"/>
      <family val="2"/>
    </font>
    <font>
      <b/>
      <sz val="8"/>
      <name val="Arial"/>
      <family val="2"/>
    </font>
  </fonts>
  <fills count="8">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26"/>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3">
    <border>
      <left/>
      <right/>
      <top/>
      <bottom/>
      <diagonal/>
    </border>
    <border>
      <left/>
      <right/>
      <top style="thin">
        <color indexed="64"/>
      </top>
      <bottom/>
      <diagonal/>
    </border>
    <border>
      <left/>
      <right/>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medium">
        <color indexed="9"/>
      </right>
      <top/>
      <bottom style="thin">
        <color indexed="23"/>
      </bottom>
      <diagonal/>
    </border>
    <border>
      <left style="medium">
        <color indexed="9"/>
      </left>
      <right style="medium">
        <color indexed="9"/>
      </right>
      <top/>
      <bottom style="thin">
        <color indexed="23"/>
      </bottom>
      <diagonal/>
    </border>
    <border>
      <left style="medium">
        <color indexed="9"/>
      </left>
      <right/>
      <top/>
      <bottom style="thin">
        <color indexed="23"/>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bottom/>
      <diagonal/>
    </border>
    <border>
      <left/>
      <right style="hair">
        <color indexed="23"/>
      </right>
      <top/>
      <bottom/>
      <diagonal/>
    </border>
    <border>
      <left style="hair">
        <color indexed="23"/>
      </left>
      <right style="hair">
        <color indexed="23"/>
      </right>
      <top/>
      <bottom/>
      <diagonal/>
    </border>
    <border>
      <left style="hair">
        <color indexed="23"/>
      </left>
      <right/>
      <top/>
      <bottom/>
      <diagonal/>
    </border>
    <border>
      <left style="hair">
        <color indexed="64"/>
      </left>
      <right style="hair">
        <color indexed="64"/>
      </right>
      <top style="hair">
        <color indexed="64"/>
      </top>
      <bottom style="thin">
        <color indexed="23"/>
      </bottom>
      <diagonal/>
    </border>
    <border>
      <left style="hair">
        <color auto="1"/>
      </left>
      <right style="hair">
        <color auto="1"/>
      </right>
      <top/>
      <bottom/>
      <diagonal/>
    </border>
    <border>
      <left style="hair">
        <color indexed="23"/>
      </left>
      <right style="hair">
        <color indexed="23"/>
      </right>
      <top style="hair">
        <color indexed="64"/>
      </top>
      <bottom/>
      <diagonal/>
    </border>
    <border>
      <left style="hair">
        <color indexed="64"/>
      </left>
      <right/>
      <top/>
      <bottom style="hair">
        <color indexed="64"/>
      </bottom>
      <diagonal/>
    </border>
    <border>
      <left style="hair">
        <color indexed="23"/>
      </left>
      <right style="hair">
        <color indexed="23"/>
      </right>
      <top/>
      <bottom style="hair">
        <color indexed="64"/>
      </bottom>
      <diagonal/>
    </border>
    <border>
      <left/>
      <right/>
      <top style="hair">
        <color indexed="64"/>
      </top>
      <bottom/>
      <diagonal/>
    </border>
    <border>
      <left style="hair">
        <color indexed="64"/>
      </left>
      <right/>
      <top/>
      <bottom/>
      <diagonal/>
    </border>
    <border>
      <left style="hair">
        <color auto="1"/>
      </left>
      <right style="hair">
        <color indexed="64"/>
      </right>
      <top/>
      <bottom style="hair">
        <color auto="1"/>
      </bottom>
      <diagonal/>
    </border>
    <border>
      <left style="hair">
        <color indexed="23"/>
      </left>
      <right style="hair">
        <color indexed="23"/>
      </right>
      <top/>
      <bottom/>
      <diagonal/>
    </border>
    <border>
      <left style="hair">
        <color auto="1"/>
      </left>
      <right style="hair">
        <color auto="1"/>
      </right>
      <top/>
      <bottom/>
      <diagonal/>
    </border>
    <border>
      <left style="hair">
        <color indexed="23"/>
      </left>
      <right/>
      <top/>
      <bottom/>
      <diagonal/>
    </border>
    <border>
      <left style="hair">
        <color auto="1"/>
      </left>
      <right/>
      <top/>
      <bottom/>
      <diagonal/>
    </border>
    <border>
      <left/>
      <right/>
      <top/>
      <bottom style="hair">
        <color indexed="64"/>
      </bottom>
      <diagonal/>
    </border>
    <border>
      <left style="hair">
        <color indexed="64"/>
      </left>
      <right/>
      <top/>
      <bottom style="hair">
        <color indexed="64"/>
      </bottom>
      <diagonal/>
    </border>
    <border>
      <left style="hair">
        <color indexed="64"/>
      </left>
      <right style="hair">
        <color indexed="23"/>
      </right>
      <top/>
      <bottom style="hair">
        <color indexed="64"/>
      </bottom>
      <diagonal/>
    </border>
    <border>
      <left/>
      <right style="hair">
        <color indexed="64"/>
      </right>
      <top/>
      <bottom style="hair">
        <color indexed="64"/>
      </bottom>
      <diagonal/>
    </border>
  </borders>
  <cellStyleXfs count="105">
    <xf numFmtId="0" fontId="0" fillId="0" borderId="0"/>
    <xf numFmtId="9" fontId="2" fillId="2" borderId="0"/>
    <xf numFmtId="0" fontId="2" fillId="0" borderId="0"/>
    <xf numFmtId="166" fontId="5" fillId="0" borderId="1" applyAlignment="0" applyProtection="0"/>
    <xf numFmtId="0" fontId="2" fillId="0" borderId="0" applyFill="0" applyBorder="0" applyAlignment="0"/>
    <xf numFmtId="177" fontId="2" fillId="0" borderId="0" applyFill="0" applyBorder="0" applyAlignment="0"/>
    <xf numFmtId="175" fontId="7" fillId="0" borderId="0" applyFill="0" applyBorder="0" applyAlignment="0"/>
    <xf numFmtId="171" fontId="2" fillId="0" borderId="0" applyFill="0" applyBorder="0" applyAlignment="0"/>
    <xf numFmtId="172" fontId="2" fillId="0" borderId="0" applyFill="0" applyBorder="0" applyAlignment="0"/>
    <xf numFmtId="168" fontId="4" fillId="0" borderId="0" applyFill="0" applyBorder="0" applyAlignment="0"/>
    <xf numFmtId="169" fontId="6" fillId="0" borderId="0" applyFill="0" applyBorder="0" applyAlignment="0"/>
    <xf numFmtId="177" fontId="2" fillId="0" borderId="0" applyFill="0" applyBorder="0" applyAlignment="0"/>
    <xf numFmtId="168" fontId="4" fillId="0" borderId="0" applyFont="0" applyFill="0" applyBorder="0" applyAlignment="0" applyProtection="0"/>
    <xf numFmtId="177" fontId="2" fillId="0" borderId="0" applyFont="0" applyFill="0" applyBorder="0" applyAlignment="0" applyProtection="0"/>
    <xf numFmtId="14" fontId="9" fillId="0" borderId="0" applyFill="0" applyBorder="0" applyAlignment="0"/>
    <xf numFmtId="168" fontId="4" fillId="0" borderId="0" applyFill="0" applyBorder="0" applyAlignment="0"/>
    <xf numFmtId="177" fontId="2" fillId="0" borderId="0" applyFill="0" applyBorder="0" applyAlignment="0"/>
    <xf numFmtId="168" fontId="4" fillId="0" borderId="0" applyFill="0" applyBorder="0" applyAlignment="0"/>
    <xf numFmtId="169" fontId="6" fillId="0" borderId="0" applyFill="0" applyBorder="0" applyAlignment="0"/>
    <xf numFmtId="177" fontId="2" fillId="0" borderId="0" applyFill="0" applyBorder="0" applyAlignment="0"/>
    <xf numFmtId="0" fontId="2" fillId="0" borderId="0"/>
    <xf numFmtId="0" fontId="4" fillId="0" borderId="0"/>
    <xf numFmtId="180" fontId="2" fillId="0" borderId="2" applyFont="0" applyFill="0" applyBorder="0" applyAlignment="0" applyProtection="0">
      <alignment horizontal="left" vertical="top"/>
    </xf>
    <xf numFmtId="38" fontId="8" fillId="3" borderId="0" applyNumberFormat="0" applyBorder="0" applyAlignment="0" applyProtection="0"/>
    <xf numFmtId="0" fontId="10" fillId="0" borderId="3" applyNumberFormat="0" applyAlignment="0" applyProtection="0">
      <alignment horizontal="left" vertical="center"/>
    </xf>
    <xf numFmtId="0" fontId="10" fillId="0" borderId="4">
      <alignment horizontal="left" vertical="center"/>
    </xf>
    <xf numFmtId="10" fontId="8" fillId="4" borderId="5" applyNumberFormat="0" applyBorder="0" applyAlignment="0" applyProtection="0"/>
    <xf numFmtId="168" fontId="4" fillId="0" borderId="0" applyFill="0" applyBorder="0" applyAlignment="0"/>
    <xf numFmtId="177" fontId="2" fillId="0" borderId="0" applyFill="0" applyBorder="0" applyAlignment="0"/>
    <xf numFmtId="168" fontId="4" fillId="0" borderId="0" applyFill="0" applyBorder="0" applyAlignment="0"/>
    <xf numFmtId="169" fontId="6" fillId="0" borderId="0" applyFill="0" applyBorder="0" applyAlignment="0"/>
    <xf numFmtId="177" fontId="2" fillId="0" borderId="0" applyFill="0" applyBorder="0" applyAlignment="0"/>
    <xf numFmtId="164"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8" fontId="2" fillId="0" borderId="0" applyFont="0" applyFill="0" applyBorder="0" applyAlignment="0" applyProtection="0"/>
    <xf numFmtId="170" fontId="11" fillId="0" borderId="0"/>
    <xf numFmtId="0" fontId="3" fillId="0" borderId="0"/>
    <xf numFmtId="0" fontId="3" fillId="0" borderId="0"/>
    <xf numFmtId="0" fontId="3" fillId="0" borderId="0"/>
    <xf numFmtId="0" fontId="3" fillId="0" borderId="0"/>
    <xf numFmtId="0" fontId="7" fillId="0" borderId="0"/>
    <xf numFmtId="0" fontId="7" fillId="0" borderId="0"/>
    <xf numFmtId="0" fontId="4" fillId="0" borderId="0"/>
    <xf numFmtId="0"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176" fontId="2" fillId="0" borderId="0" applyFont="0" applyFill="0" applyBorder="0" applyAlignment="0" applyProtection="0"/>
    <xf numFmtId="10" fontId="2" fillId="0" borderId="0" applyFont="0" applyFill="0" applyBorder="0" applyAlignment="0" applyProtection="0"/>
    <xf numFmtId="168" fontId="4" fillId="0" borderId="0" applyFill="0" applyBorder="0" applyAlignment="0"/>
    <xf numFmtId="177" fontId="2" fillId="0" borderId="0" applyFill="0" applyBorder="0" applyAlignment="0"/>
    <xf numFmtId="168" fontId="4" fillId="0" borderId="0" applyFill="0" applyBorder="0" applyAlignment="0"/>
    <xf numFmtId="169" fontId="6" fillId="0" borderId="0" applyFill="0" applyBorder="0" applyAlignment="0"/>
    <xf numFmtId="177" fontId="2" fillId="0" borderId="0" applyFill="0" applyBorder="0" applyAlignment="0"/>
    <xf numFmtId="49" fontId="9" fillId="0" borderId="0" applyFill="0" applyBorder="0" applyAlignment="0"/>
    <xf numFmtId="173" fontId="2" fillId="0" borderId="0" applyFill="0" applyBorder="0" applyAlignment="0"/>
    <xf numFmtId="174" fontId="2" fillId="0" borderId="0" applyFill="0" applyBorder="0" applyAlignment="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8"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166" fontId="2" fillId="0" borderId="0" applyFont="0" applyFill="0" applyBorder="0" applyAlignment="0" applyProtection="0"/>
    <xf numFmtId="0" fontId="25"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cellStyleXfs>
  <cellXfs count="591">
    <xf numFmtId="0" fontId="0" fillId="0" borderId="0" xfId="0"/>
    <xf numFmtId="0" fontId="10" fillId="0" borderId="0" xfId="41" applyFont="1" applyAlignment="1">
      <alignment horizontal="left" vertical="center"/>
    </xf>
    <xf numFmtId="0" fontId="10" fillId="0" borderId="0" xfId="41" applyFont="1" applyAlignment="1">
      <alignment horizontal="center" vertical="center"/>
    </xf>
    <xf numFmtId="0" fontId="10" fillId="0" borderId="0" xfId="41" applyFont="1" applyAlignment="1">
      <alignment horizontal="center"/>
    </xf>
    <xf numFmtId="4" fontId="13" fillId="0" borderId="0" xfId="0" applyNumberFormat="1" applyFont="1"/>
    <xf numFmtId="181" fontId="13" fillId="0" borderId="0" xfId="0" applyNumberFormat="1" applyFont="1"/>
    <xf numFmtId="183" fontId="3" fillId="0" borderId="0" xfId="41" applyNumberFormat="1" applyFont="1"/>
    <xf numFmtId="0" fontId="3" fillId="0" borderId="0" xfId="41" applyFont="1" applyAlignment="1">
      <alignment horizontal="right"/>
    </xf>
    <xf numFmtId="0" fontId="13" fillId="0" borderId="0" xfId="0" applyFont="1"/>
    <xf numFmtId="0" fontId="14" fillId="0" borderId="0" xfId="42" applyFont="1" applyAlignment="1">
      <alignment horizontal="left"/>
    </xf>
    <xf numFmtId="0" fontId="15" fillId="0" borderId="0" xfId="41" applyFont="1"/>
    <xf numFmtId="0" fontId="15" fillId="0" borderId="0" xfId="41" applyFont="1" applyAlignment="1">
      <alignment horizontal="center"/>
    </xf>
    <xf numFmtId="0" fontId="16" fillId="0" borderId="0" xfId="0" applyFont="1"/>
    <xf numFmtId="4" fontId="16" fillId="0" borderId="0" xfId="0" applyNumberFormat="1" applyFont="1"/>
    <xf numFmtId="181" fontId="16" fillId="0" borderId="0" xfId="0" applyNumberFormat="1" applyFont="1"/>
    <xf numFmtId="0" fontId="17" fillId="0" borderId="0" xfId="41" applyFont="1" applyAlignment="1">
      <alignment horizontal="right"/>
    </xf>
    <xf numFmtId="0" fontId="3" fillId="0" borderId="0" xfId="42" applyFont="1" applyAlignment="1">
      <alignment horizontal="left"/>
    </xf>
    <xf numFmtId="1" fontId="3" fillId="0" borderId="0" xfId="41" applyNumberFormat="1" applyFont="1" applyAlignment="1">
      <alignment horizontal="right"/>
    </xf>
    <xf numFmtId="183" fontId="3" fillId="0" borderId="0" xfId="41" applyNumberFormat="1" applyFont="1" applyAlignment="1">
      <alignment horizontal="left"/>
    </xf>
    <xf numFmtId="0" fontId="8" fillId="0" borderId="0" xfId="0" applyFont="1"/>
    <xf numFmtId="0" fontId="8" fillId="0" borderId="0" xfId="0" applyFont="1" applyAlignment="1">
      <alignment horizontal="center"/>
    </xf>
    <xf numFmtId="0" fontId="8" fillId="0" borderId="0" xfId="0" applyFont="1" applyAlignment="1">
      <alignment horizontal="justify" vertical="center" wrapText="1"/>
    </xf>
    <xf numFmtId="4" fontId="8" fillId="0" borderId="0" xfId="0" applyNumberFormat="1" applyFont="1"/>
    <xf numFmtId="181" fontId="8" fillId="0" borderId="0" xfId="0" applyNumberFormat="1" applyFont="1"/>
    <xf numFmtId="178" fontId="8" fillId="0" borderId="0" xfId="0" applyNumberFormat="1" applyFont="1" applyAlignment="1">
      <alignment horizontal="center"/>
    </xf>
    <xf numFmtId="0" fontId="19" fillId="0" borderId="0" xfId="42" applyFont="1"/>
    <xf numFmtId="0" fontId="19" fillId="0" borderId="0" xfId="42" applyFont="1" applyAlignment="1">
      <alignment horizontal="left"/>
    </xf>
    <xf numFmtId="0" fontId="19" fillId="0" borderId="0" xfId="42" applyFont="1" applyAlignment="1">
      <alignment horizontal="right"/>
    </xf>
    <xf numFmtId="0" fontId="20" fillId="0" borderId="0" xfId="42" applyFont="1" applyAlignment="1">
      <alignment horizontal="center"/>
    </xf>
    <xf numFmtId="0" fontId="21" fillId="0" borderId="0" xfId="42" applyFont="1" applyAlignment="1">
      <alignment horizontal="center"/>
    </xf>
    <xf numFmtId="0" fontId="19" fillId="0" borderId="0" xfId="42" applyFont="1" applyAlignment="1">
      <alignment vertical="center"/>
    </xf>
    <xf numFmtId="0" fontId="22" fillId="0" borderId="0" xfId="42" applyFont="1" applyAlignment="1">
      <alignment horizontal="center"/>
    </xf>
    <xf numFmtId="179" fontId="23" fillId="0" borderId="0" xfId="42" applyNumberFormat="1" applyFont="1"/>
    <xf numFmtId="179" fontId="23" fillId="0" borderId="0" xfId="42" applyNumberFormat="1" applyFont="1" applyAlignment="1">
      <alignment vertical="center"/>
    </xf>
    <xf numFmtId="4" fontId="19" fillId="0" borderId="0" xfId="42" applyNumberFormat="1" applyFont="1"/>
    <xf numFmtId="0" fontId="29" fillId="0" borderId="0" xfId="42" applyFont="1" applyAlignment="1">
      <alignment horizontal="center"/>
    </xf>
    <xf numFmtId="0" fontId="29" fillId="0" borderId="0" xfId="42" applyFont="1" applyAlignment="1">
      <alignment horizontal="right"/>
    </xf>
    <xf numFmtId="0" fontId="30" fillId="0" borderId="0" xfId="42" applyFont="1"/>
    <xf numFmtId="0" fontId="37" fillId="0" borderId="0" xfId="42" applyFont="1" applyAlignment="1">
      <alignment horizontal="left"/>
    </xf>
    <xf numFmtId="0" fontId="37" fillId="0" borderId="0" xfId="0" applyFont="1" applyAlignment="1">
      <alignment horizontal="left" wrapText="1"/>
    </xf>
    <xf numFmtId="0" fontId="34" fillId="0" borderId="0" xfId="42" applyFont="1"/>
    <xf numFmtId="0" fontId="37" fillId="0" borderId="0" xfId="37" applyFont="1" applyAlignment="1">
      <alignment horizontal="justify"/>
    </xf>
    <xf numFmtId="0" fontId="34" fillId="0" borderId="0" xfId="42" applyFont="1" applyAlignment="1">
      <alignment horizontal="left"/>
    </xf>
    <xf numFmtId="0" fontId="30" fillId="0" borderId="0" xfId="42" applyFont="1" applyAlignment="1">
      <alignment horizontal="left"/>
    </xf>
    <xf numFmtId="0" fontId="31" fillId="0" borderId="0" xfId="41" applyFont="1"/>
    <xf numFmtId="0" fontId="31" fillId="0" borderId="0" xfId="41" applyFont="1" applyAlignment="1">
      <alignment horizontal="center"/>
    </xf>
    <xf numFmtId="0" fontId="30" fillId="0" borderId="0" xfId="41" applyFont="1" applyAlignment="1">
      <alignment horizontal="right"/>
    </xf>
    <xf numFmtId="0" fontId="27" fillId="0" borderId="0" xfId="0" applyFont="1"/>
    <xf numFmtId="0" fontId="36" fillId="0" borderId="0" xfId="0" applyFont="1" applyAlignment="1">
      <alignment horizontal="center"/>
    </xf>
    <xf numFmtId="0" fontId="36" fillId="0" borderId="0" xfId="0" applyFont="1" applyAlignment="1">
      <alignment horizontal="justify" vertical="center" wrapText="1"/>
    </xf>
    <xf numFmtId="4" fontId="36" fillId="0" borderId="0" xfId="0" applyNumberFormat="1" applyFont="1"/>
    <xf numFmtId="181" fontId="36" fillId="0" borderId="0" xfId="0" applyNumberFormat="1" applyFont="1"/>
    <xf numFmtId="178" fontId="36" fillId="0" borderId="0" xfId="0" applyNumberFormat="1" applyFont="1" applyAlignment="1">
      <alignment horizontal="center"/>
    </xf>
    <xf numFmtId="0" fontId="29" fillId="0" borderId="0" xfId="41" applyFont="1" applyAlignment="1">
      <alignment horizontal="left" vertical="center"/>
    </xf>
    <xf numFmtId="0" fontId="29" fillId="0" borderId="0" xfId="41" applyFont="1" applyAlignment="1">
      <alignment horizontal="center" vertical="center"/>
    </xf>
    <xf numFmtId="0" fontId="29" fillId="0" borderId="0" xfId="41" applyFont="1" applyAlignment="1">
      <alignment horizontal="center"/>
    </xf>
    <xf numFmtId="4" fontId="38" fillId="0" borderId="0" xfId="0" applyNumberFormat="1" applyFont="1"/>
    <xf numFmtId="181" fontId="38" fillId="0" borderId="0" xfId="0" applyNumberFormat="1" applyFont="1"/>
    <xf numFmtId="183" fontId="30" fillId="0" borderId="0" xfId="41" applyNumberFormat="1" applyFont="1"/>
    <xf numFmtId="4" fontId="27" fillId="0" borderId="0" xfId="0" applyNumberFormat="1" applyFont="1"/>
    <xf numFmtId="181" fontId="27" fillId="0" borderId="0" xfId="0" applyNumberFormat="1" applyFont="1"/>
    <xf numFmtId="0" fontId="34" fillId="0" borderId="0" xfId="41" applyFont="1" applyAlignment="1">
      <alignment horizontal="right"/>
    </xf>
    <xf numFmtId="1" fontId="30" fillId="0" borderId="0" xfId="41" applyNumberFormat="1" applyFont="1" applyAlignment="1">
      <alignment horizontal="right"/>
    </xf>
    <xf numFmtId="183" fontId="30" fillId="0" borderId="0" xfId="41" applyNumberFormat="1" applyFont="1" applyAlignment="1">
      <alignment horizontal="left"/>
    </xf>
    <xf numFmtId="4" fontId="35" fillId="0" borderId="0" xfId="0" applyNumberFormat="1" applyFont="1"/>
    <xf numFmtId="181" fontId="35" fillId="0" borderId="0" xfId="0" applyNumberFormat="1" applyFont="1"/>
    <xf numFmtId="183" fontId="35" fillId="0" borderId="0" xfId="41" applyNumberFormat="1" applyFont="1"/>
    <xf numFmtId="0" fontId="35" fillId="0" borderId="0" xfId="41" applyFont="1" applyAlignment="1">
      <alignment horizontal="right"/>
    </xf>
    <xf numFmtId="0" fontId="29" fillId="0" borderId="0" xfId="42" applyFont="1" applyAlignment="1">
      <alignment horizontal="left"/>
    </xf>
    <xf numFmtId="0" fontId="29" fillId="0" borderId="0" xfId="41" applyFont="1"/>
    <xf numFmtId="0" fontId="35" fillId="0" borderId="0" xfId="0" applyFont="1"/>
    <xf numFmtId="0" fontId="35" fillId="0" borderId="0" xfId="42" applyFont="1" applyAlignment="1">
      <alignment horizontal="left"/>
    </xf>
    <xf numFmtId="1" fontId="35" fillId="0" borderId="0" xfId="41" applyNumberFormat="1" applyFont="1" applyAlignment="1">
      <alignment horizontal="right"/>
    </xf>
    <xf numFmtId="183" fontId="35" fillId="0" borderId="0" xfId="41" applyNumberFormat="1" applyFont="1" applyAlignment="1">
      <alignment horizontal="left"/>
    </xf>
    <xf numFmtId="49" fontId="39" fillId="5" borderId="8" xfId="0" applyNumberFormat="1" applyFont="1" applyFill="1" applyBorder="1" applyAlignment="1">
      <alignment horizontal="center" vertical="center"/>
    </xf>
    <xf numFmtId="49" fontId="39" fillId="5" borderId="9" xfId="0" applyNumberFormat="1" applyFont="1" applyFill="1" applyBorder="1" applyAlignment="1">
      <alignment horizontal="center" vertical="center"/>
    </xf>
    <xf numFmtId="0" fontId="39" fillId="5" borderId="9" xfId="0" applyFont="1" applyFill="1" applyBorder="1" applyAlignment="1">
      <alignment horizontal="left" vertical="center" textRotation="90" wrapText="1"/>
    </xf>
    <xf numFmtId="0" fontId="39" fillId="5" borderId="9" xfId="0" applyFont="1" applyFill="1" applyBorder="1" applyAlignment="1">
      <alignment horizontal="center" vertical="center"/>
    </xf>
    <xf numFmtId="0" fontId="39" fillId="5" borderId="9" xfId="0" applyFont="1" applyFill="1" applyBorder="1" applyAlignment="1">
      <alignment horizontal="centerContinuous" vertical="center"/>
    </xf>
    <xf numFmtId="181" fontId="39" fillId="5" borderId="9" xfId="0" applyNumberFormat="1" applyFont="1" applyFill="1" applyBorder="1" applyAlignment="1">
      <alignment horizontal="center" vertical="center"/>
    </xf>
    <xf numFmtId="166" fontId="39" fillId="5" borderId="9" xfId="0" applyNumberFormat="1" applyFont="1" applyFill="1" applyBorder="1" applyAlignment="1">
      <alignment horizontal="centerContinuous" vertical="center"/>
    </xf>
    <xf numFmtId="166" fontId="39" fillId="5" borderId="10" xfId="0" applyNumberFormat="1" applyFont="1" applyFill="1" applyBorder="1" applyAlignment="1">
      <alignment horizontal="centerContinuous" vertical="center"/>
    </xf>
    <xf numFmtId="0" fontId="30" fillId="0" borderId="6" xfId="41" applyFont="1" applyBorder="1" applyAlignment="1">
      <alignment horizontal="center" vertical="top"/>
    </xf>
    <xf numFmtId="0" fontId="30" fillId="0" borderId="6" xfId="41" applyFont="1" applyBorder="1" applyAlignment="1">
      <alignment horizontal="justify" vertical="top"/>
    </xf>
    <xf numFmtId="182" fontId="30" fillId="0" borderId="6" xfId="0" applyNumberFormat="1" applyFont="1" applyBorder="1" applyAlignment="1">
      <alignment horizontal="center"/>
    </xf>
    <xf numFmtId="181" fontId="30" fillId="0" borderId="6" xfId="0" applyNumberFormat="1" applyFont="1" applyBorder="1"/>
    <xf numFmtId="4" fontId="30" fillId="0" borderId="6" xfId="0" applyNumberFormat="1" applyFont="1" applyBorder="1" applyAlignment="1">
      <alignment horizontal="center"/>
    </xf>
    <xf numFmtId="49" fontId="39" fillId="0" borderId="6" xfId="0" applyNumberFormat="1" applyFont="1" applyBorder="1" applyAlignment="1">
      <alignment horizontal="center" vertical="top"/>
    </xf>
    <xf numFmtId="0" fontId="39" fillId="0" borderId="6" xfId="0" applyFont="1" applyBorder="1" applyAlignment="1">
      <alignment vertical="top"/>
    </xf>
    <xf numFmtId="0" fontId="39" fillId="0" borderId="6" xfId="0" applyFont="1" applyBorder="1" applyAlignment="1">
      <alignment horizontal="center" vertical="top"/>
    </xf>
    <xf numFmtId="0" fontId="40" fillId="0" borderId="6" xfId="0" applyFont="1" applyBorder="1" applyAlignment="1">
      <alignment vertical="top"/>
    </xf>
    <xf numFmtId="49" fontId="39" fillId="0" borderId="6" xfId="0" applyNumberFormat="1" applyFont="1" applyBorder="1" applyAlignment="1">
      <alignment horizontal="center" vertical="top" wrapText="1"/>
    </xf>
    <xf numFmtId="0" fontId="39" fillId="0" borderId="6" xfId="0" applyFont="1" applyBorder="1" applyAlignment="1">
      <alignment horizontal="left" vertical="top"/>
    </xf>
    <xf numFmtId="0" fontId="30" fillId="0" borderId="6" xfId="0" applyFont="1" applyBorder="1" applyAlignment="1">
      <alignment horizontal="center" vertical="top"/>
    </xf>
    <xf numFmtId="0" fontId="30" fillId="0" borderId="6" xfId="0" applyFont="1" applyBorder="1" applyAlignment="1">
      <alignment horizontal="left" vertical="top"/>
    </xf>
    <xf numFmtId="49" fontId="30" fillId="0" borderId="6" xfId="0" applyNumberFormat="1" applyFont="1" applyBorder="1" applyAlignment="1">
      <alignment horizontal="center" vertical="top"/>
    </xf>
    <xf numFmtId="0" fontId="30" fillId="0" borderId="6" xfId="0" applyFont="1" applyBorder="1" applyAlignment="1">
      <alignment horizontal="left" vertical="top" wrapText="1"/>
    </xf>
    <xf numFmtId="0" fontId="39" fillId="0" borderId="6" xfId="0" applyFont="1" applyBorder="1" applyAlignment="1">
      <alignment horizontal="right" vertical="top"/>
    </xf>
    <xf numFmtId="0" fontId="30" fillId="0" borderId="6" xfId="0" applyFont="1" applyBorder="1" applyAlignment="1">
      <alignment horizontal="right" vertical="top"/>
    </xf>
    <xf numFmtId="181" fontId="41" fillId="0" borderId="6" xfId="0" applyNumberFormat="1" applyFont="1" applyBorder="1"/>
    <xf numFmtId="182" fontId="41" fillId="0" borderId="6" xfId="0" applyNumberFormat="1" applyFont="1" applyBorder="1" applyAlignment="1">
      <alignment horizontal="center"/>
    </xf>
    <xf numFmtId="181" fontId="30" fillId="0" borderId="11" xfId="0" applyNumberFormat="1" applyFont="1" applyBorder="1"/>
    <xf numFmtId="4" fontId="30" fillId="0" borderId="11" xfId="0" applyNumberFormat="1" applyFont="1" applyBorder="1" applyAlignment="1">
      <alignment horizontal="center"/>
    </xf>
    <xf numFmtId="0" fontId="30" fillId="0" borderId="6" xfId="0" applyFont="1" applyBorder="1" applyAlignment="1">
      <alignment horizontal="justify" vertical="top" wrapText="1"/>
    </xf>
    <xf numFmtId="181" fontId="30" fillId="0" borderId="12" xfId="0" applyNumberFormat="1" applyFont="1" applyBorder="1"/>
    <xf numFmtId="181" fontId="30" fillId="0" borderId="7" xfId="0" applyNumberFormat="1" applyFont="1" applyBorder="1"/>
    <xf numFmtId="4" fontId="30" fillId="0" borderId="7" xfId="0" applyNumberFormat="1" applyFont="1" applyBorder="1" applyAlignment="1">
      <alignment horizontal="center"/>
    </xf>
    <xf numFmtId="0" fontId="30" fillId="0" borderId="7" xfId="0" applyFont="1" applyBorder="1" applyAlignment="1">
      <alignment horizontal="center" vertical="top"/>
    </xf>
    <xf numFmtId="0" fontId="30" fillId="0" borderId="7" xfId="0" applyFont="1" applyBorder="1" applyAlignment="1">
      <alignment horizontal="left" vertical="top"/>
    </xf>
    <xf numFmtId="182" fontId="30" fillId="0" borderId="7" xfId="0" applyNumberFormat="1" applyFont="1" applyBorder="1" applyAlignment="1">
      <alignment horizontal="center"/>
    </xf>
    <xf numFmtId="0" fontId="2" fillId="0" borderId="0" xfId="0" applyFont="1" applyAlignment="1">
      <alignment horizontal="center"/>
    </xf>
    <xf numFmtId="0" fontId="2" fillId="0" borderId="0" xfId="0" applyFont="1" applyAlignment="1">
      <alignment horizontal="justify" vertical="center" wrapText="1"/>
    </xf>
    <xf numFmtId="4" fontId="2" fillId="0" borderId="0" xfId="0" applyNumberFormat="1" applyFont="1"/>
    <xf numFmtId="181" fontId="2" fillId="0" borderId="0" xfId="0" applyNumberFormat="1" applyFont="1"/>
    <xf numFmtId="178" fontId="2" fillId="0" borderId="0" xfId="0" applyNumberFormat="1" applyFont="1" applyAlignment="1">
      <alignment horizontal="center"/>
    </xf>
    <xf numFmtId="0" fontId="2" fillId="0" borderId="6" xfId="41" applyFont="1" applyBorder="1" applyAlignment="1">
      <alignment horizontal="justify" vertical="top"/>
    </xf>
    <xf numFmtId="182" fontId="2" fillId="0" borderId="6" xfId="0" applyNumberFormat="1" applyFont="1" applyBorder="1" applyAlignment="1">
      <alignment horizontal="center"/>
    </xf>
    <xf numFmtId="181" fontId="2" fillId="0" borderId="6" xfId="0" applyNumberFormat="1" applyFont="1" applyBorder="1"/>
    <xf numFmtId="4" fontId="2" fillId="0" borderId="6" xfId="0" applyNumberFormat="1" applyFont="1" applyBorder="1" applyAlignment="1">
      <alignment horizontal="center"/>
    </xf>
    <xf numFmtId="0" fontId="39" fillId="0" borderId="6" xfId="0" applyFont="1" applyBorder="1" applyAlignment="1">
      <alignment horizontal="left" vertical="top" wrapText="1"/>
    </xf>
    <xf numFmtId="0" fontId="30" fillId="0" borderId="0" xfId="64" applyFont="1" applyAlignment="1">
      <alignment horizontal="justify" vertical="top" wrapText="1"/>
    </xf>
    <xf numFmtId="0" fontId="2" fillId="0" borderId="6" xfId="0" applyFont="1" applyBorder="1" applyAlignment="1">
      <alignment horizontal="left" vertical="top" wrapText="1"/>
    </xf>
    <xf numFmtId="181" fontId="2" fillId="0" borderId="7" xfId="0" applyNumberFormat="1" applyFont="1" applyBorder="1"/>
    <xf numFmtId="0" fontId="30" fillId="0" borderId="6" xfId="41" applyFont="1" applyBorder="1" applyAlignment="1">
      <alignment horizontal="justify" vertical="top" wrapText="1"/>
    </xf>
    <xf numFmtId="0" fontId="30" fillId="0" borderId="7" xfId="0" applyFont="1" applyBorder="1" applyAlignment="1">
      <alignment horizontal="justify" vertical="top" wrapText="1"/>
    </xf>
    <xf numFmtId="0" fontId="2" fillId="0" borderId="0" xfId="0" applyFont="1"/>
    <xf numFmtId="49" fontId="39" fillId="0" borderId="6" xfId="58" applyNumberFormat="1" applyFont="1" applyBorder="1" applyAlignment="1">
      <alignment horizontal="center" vertical="top"/>
    </xf>
    <xf numFmtId="0" fontId="39" fillId="0" borderId="6" xfId="58" applyFont="1" applyBorder="1" applyAlignment="1">
      <alignment horizontal="center" vertical="top"/>
    </xf>
    <xf numFmtId="0" fontId="30" fillId="0" borderId="6" xfId="58" applyFont="1" applyBorder="1" applyAlignment="1">
      <alignment horizontal="center" vertical="top"/>
    </xf>
    <xf numFmtId="49" fontId="30" fillId="0" borderId="6" xfId="58" applyNumberFormat="1" applyFont="1" applyBorder="1" applyAlignment="1">
      <alignment horizontal="center" vertical="top"/>
    </xf>
    <xf numFmtId="0" fontId="30" fillId="0" borderId="0" xfId="0" applyFont="1" applyAlignment="1">
      <alignment horizontal="justify" vertical="top" wrapText="1"/>
    </xf>
    <xf numFmtId="181" fontId="30" fillId="0" borderId="0" xfId="0" applyNumberFormat="1" applyFont="1"/>
    <xf numFmtId="0" fontId="30" fillId="0" borderId="6" xfId="0" applyFont="1" applyBorder="1" applyAlignment="1">
      <alignment horizontal="right" vertical="top" wrapText="1"/>
    </xf>
    <xf numFmtId="181" fontId="30" fillId="0" borderId="6" xfId="0" applyNumberFormat="1" applyFont="1" applyBorder="1" applyAlignment="1">
      <alignment vertical="top"/>
    </xf>
    <xf numFmtId="182" fontId="30" fillId="0" borderId="6" xfId="0" applyNumberFormat="1" applyFont="1" applyBorder="1" applyAlignment="1">
      <alignment horizontal="center" vertical="top"/>
    </xf>
    <xf numFmtId="4" fontId="30" fillId="0" borderId="0" xfId="0" applyNumberFormat="1" applyFont="1"/>
    <xf numFmtId="0" fontId="37" fillId="0" borderId="0" xfId="0" applyFont="1" applyAlignment="1">
      <alignment horizontal="left" vertical="top" wrapText="1"/>
    </xf>
    <xf numFmtId="0" fontId="37" fillId="0" borderId="0" xfId="37" applyFont="1" applyAlignment="1">
      <alignment horizontal="justify" vertical="top"/>
    </xf>
    <xf numFmtId="0" fontId="37" fillId="0" borderId="0" xfId="37" quotePrefix="1" applyFont="1" applyAlignment="1">
      <alignment horizontal="justify" vertical="top"/>
    </xf>
    <xf numFmtId="0" fontId="37" fillId="0" borderId="0" xfId="37" quotePrefix="1" applyFont="1" applyAlignment="1">
      <alignment horizontal="justify" vertical="top" wrapText="1"/>
    </xf>
    <xf numFmtId="0" fontId="37" fillId="0" borderId="0" xfId="37" quotePrefix="1" applyFont="1" applyAlignment="1">
      <alignment horizontal="left" vertical="top" wrapText="1"/>
    </xf>
    <xf numFmtId="0" fontId="37" fillId="0" borderId="0" xfId="57" applyFont="1" applyAlignment="1">
      <alignment horizontal="justify" vertical="top" wrapText="1"/>
    </xf>
    <xf numFmtId="0" fontId="34" fillId="0" borderId="0" xfId="42" applyFont="1" applyAlignment="1">
      <alignment vertical="top"/>
    </xf>
    <xf numFmtId="0" fontId="37" fillId="0" borderId="0" xfId="37" applyFont="1" applyAlignment="1">
      <alignment horizontal="justify" vertical="top" wrapText="1"/>
    </xf>
    <xf numFmtId="181" fontId="30" fillId="0" borderId="13" xfId="0" applyNumberFormat="1" applyFont="1" applyBorder="1"/>
    <xf numFmtId="0" fontId="30" fillId="0" borderId="14" xfId="41" applyFont="1" applyBorder="1" applyAlignment="1">
      <alignment horizontal="center" vertical="top"/>
    </xf>
    <xf numFmtId="0" fontId="30" fillId="0" borderId="15" xfId="41" applyFont="1" applyBorder="1" applyAlignment="1">
      <alignment horizontal="justify" vertical="top"/>
    </xf>
    <xf numFmtId="182" fontId="30" fillId="0" borderId="15" xfId="0" applyNumberFormat="1" applyFont="1" applyBorder="1" applyAlignment="1">
      <alignment horizontal="center"/>
    </xf>
    <xf numFmtId="181" fontId="30" fillId="0" borderId="15" xfId="0" applyNumberFormat="1" applyFont="1" applyBorder="1"/>
    <xf numFmtId="181" fontId="30" fillId="0" borderId="16" xfId="0" applyNumberFormat="1" applyFont="1" applyBorder="1"/>
    <xf numFmtId="0" fontId="30" fillId="0" borderId="15" xfId="0" applyFont="1" applyBorder="1" applyAlignment="1">
      <alignment horizontal="right" vertical="top"/>
    </xf>
    <xf numFmtId="182" fontId="30" fillId="0" borderId="15" xfId="0" applyNumberFormat="1" applyFont="1" applyBorder="1" applyAlignment="1">
      <alignment horizontal="center" vertical="top"/>
    </xf>
    <xf numFmtId="181" fontId="30" fillId="0" borderId="15" xfId="0" applyNumberFormat="1" applyFont="1" applyBorder="1" applyAlignment="1">
      <alignment vertical="top"/>
    </xf>
    <xf numFmtId="4" fontId="41" fillId="0" borderId="6" xfId="0" applyNumberFormat="1" applyFont="1" applyBorder="1" applyAlignment="1">
      <alignment horizontal="center"/>
    </xf>
    <xf numFmtId="181" fontId="30" fillId="0" borderId="6" xfId="0" applyNumberFormat="1" applyFont="1" applyBorder="1" applyAlignment="1">
      <alignment horizontal="right" vertical="top"/>
    </xf>
    <xf numFmtId="4" fontId="30" fillId="0" borderId="6" xfId="0" applyNumberFormat="1" applyFont="1" applyBorder="1" applyAlignment="1">
      <alignment horizontal="center" vertical="top"/>
    </xf>
    <xf numFmtId="181" fontId="30" fillId="0" borderId="11" xfId="0" applyNumberFormat="1" applyFont="1" applyBorder="1" applyAlignment="1">
      <alignment vertical="top"/>
    </xf>
    <xf numFmtId="4" fontId="30" fillId="0" borderId="11" xfId="0" applyNumberFormat="1" applyFont="1" applyBorder="1" applyAlignment="1">
      <alignment horizontal="center" vertical="top"/>
    </xf>
    <xf numFmtId="0" fontId="30" fillId="0" borderId="12" xfId="0" applyFont="1" applyBorder="1" applyAlignment="1">
      <alignment horizontal="center" vertical="top"/>
    </xf>
    <xf numFmtId="0" fontId="30" fillId="0" borderId="12" xfId="0" applyFont="1" applyBorder="1" applyAlignment="1">
      <alignment horizontal="right" vertical="top"/>
    </xf>
    <xf numFmtId="0" fontId="30" fillId="0" borderId="0" xfId="0" applyFont="1" applyAlignment="1">
      <alignment horizontal="right" vertical="top"/>
    </xf>
    <xf numFmtId="182" fontId="30" fillId="0" borderId="0" xfId="0" applyNumberFormat="1" applyFont="1" applyAlignment="1">
      <alignment horizontal="center"/>
    </xf>
    <xf numFmtId="4" fontId="30" fillId="0" borderId="0" xfId="0" applyNumberFormat="1" applyFont="1" applyAlignment="1">
      <alignment horizontal="center"/>
    </xf>
    <xf numFmtId="182" fontId="41" fillId="0" borderId="0" xfId="0" applyNumberFormat="1" applyFont="1" applyAlignment="1">
      <alignment horizontal="center"/>
    </xf>
    <xf numFmtId="181" fontId="41" fillId="0" borderId="0" xfId="0" applyNumberFormat="1" applyFont="1"/>
    <xf numFmtId="0" fontId="30" fillId="0" borderId="0" xfId="0" applyFont="1" applyAlignment="1">
      <alignment horizontal="right" vertical="top" wrapText="1"/>
    </xf>
    <xf numFmtId="178" fontId="8" fillId="0" borderId="6" xfId="0" applyNumberFormat="1" applyFont="1" applyBorder="1" applyAlignment="1">
      <alignment horizontal="center"/>
    </xf>
    <xf numFmtId="0" fontId="30" fillId="0" borderId="7" xfId="0" applyFont="1" applyBorder="1" applyAlignment="1">
      <alignment horizontal="right" vertical="top"/>
    </xf>
    <xf numFmtId="178" fontId="8" fillId="0" borderId="7" xfId="0" applyNumberFormat="1" applyFont="1" applyBorder="1" applyAlignment="1">
      <alignment horizontal="center"/>
    </xf>
    <xf numFmtId="0" fontId="30" fillId="0" borderId="0" xfId="104"/>
    <xf numFmtId="0" fontId="34" fillId="0" borderId="0" xfId="104" applyFont="1"/>
    <xf numFmtId="0" fontId="34" fillId="0" borderId="0" xfId="104" applyFont="1" applyAlignment="1">
      <alignment horizontal="justify" vertical="justify"/>
    </xf>
    <xf numFmtId="2" fontId="34" fillId="0" borderId="6" xfId="104" applyNumberFormat="1" applyFont="1" applyBorder="1" applyAlignment="1">
      <alignment horizontal="center" vertical="top"/>
    </xf>
    <xf numFmtId="0" fontId="34" fillId="0" borderId="6" xfId="104" applyFont="1" applyBorder="1" applyAlignment="1">
      <alignment horizontal="center" vertical="top"/>
    </xf>
    <xf numFmtId="2" fontId="34" fillId="0" borderId="6" xfId="104" applyNumberFormat="1" applyFont="1" applyBorder="1" applyAlignment="1">
      <alignment horizontal="center" vertical="center"/>
    </xf>
    <xf numFmtId="0" fontId="34" fillId="0" borderId="6" xfId="104" applyFont="1" applyBorder="1" applyAlignment="1">
      <alignment horizontal="center" vertical="center"/>
    </xf>
    <xf numFmtId="2" fontId="34" fillId="5" borderId="6" xfId="104" applyNumberFormat="1" applyFont="1" applyFill="1" applyBorder="1" applyAlignment="1">
      <alignment horizontal="center" vertical="center"/>
    </xf>
    <xf numFmtId="0" fontId="34" fillId="5" borderId="6" xfId="104" applyFont="1" applyFill="1" applyBorder="1" applyAlignment="1">
      <alignment horizontal="center" vertical="center"/>
    </xf>
    <xf numFmtId="0" fontId="34" fillId="7" borderId="6" xfId="104" applyFont="1" applyFill="1" applyBorder="1" applyAlignment="1">
      <alignment horizontal="center" vertical="center"/>
    </xf>
    <xf numFmtId="0" fontId="37" fillId="5" borderId="6" xfId="104" applyFont="1" applyFill="1" applyBorder="1" applyAlignment="1">
      <alignment horizontal="center" vertical="center"/>
    </xf>
    <xf numFmtId="0" fontId="37" fillId="0" borderId="6" xfId="104" applyFont="1" applyBorder="1" applyAlignment="1">
      <alignment horizontal="center" vertical="center"/>
    </xf>
    <xf numFmtId="2" fontId="37" fillId="5" borderId="6" xfId="104" applyNumberFormat="1" applyFont="1" applyFill="1" applyBorder="1" applyAlignment="1">
      <alignment horizontal="center" vertical="justify"/>
    </xf>
    <xf numFmtId="0" fontId="37" fillId="5" borderId="6" xfId="104" applyFont="1" applyFill="1" applyBorder="1" applyAlignment="1">
      <alignment horizontal="center" vertical="justify"/>
    </xf>
    <xf numFmtId="2" fontId="37" fillId="0" borderId="6" xfId="104" applyNumberFormat="1" applyFont="1" applyBorder="1" applyAlignment="1">
      <alignment horizontal="center" vertical="justify"/>
    </xf>
    <xf numFmtId="0" fontId="37" fillId="0" borderId="6" xfId="104" applyFont="1" applyBorder="1" applyAlignment="1">
      <alignment horizontal="center" vertical="justify"/>
    </xf>
    <xf numFmtId="0" fontId="30" fillId="0" borderId="0" xfId="104" applyAlignment="1">
      <alignment vertical="center"/>
    </xf>
    <xf numFmtId="0" fontId="37" fillId="0" borderId="0" xfId="104" applyFont="1" applyAlignment="1">
      <alignment horizontal="center"/>
    </xf>
    <xf numFmtId="0" fontId="34" fillId="6" borderId="0" xfId="104" applyFont="1" applyFill="1" applyAlignment="1">
      <alignment vertical="top"/>
    </xf>
    <xf numFmtId="0" fontId="37" fillId="6" borderId="0" xfId="104" applyFont="1" applyFill="1" applyAlignment="1">
      <alignment horizontal="center"/>
    </xf>
    <xf numFmtId="0" fontId="34" fillId="6" borderId="0" xfId="104" applyFont="1" applyFill="1" applyAlignment="1">
      <alignment vertical="justify"/>
    </xf>
    <xf numFmtId="0" fontId="34" fillId="6" borderId="0" xfId="104" applyFont="1" applyFill="1" applyAlignment="1">
      <alignment horizontal="left" vertical="top"/>
    </xf>
    <xf numFmtId="0" fontId="44" fillId="6" borderId="0" xfId="104" applyFont="1" applyFill="1"/>
    <xf numFmtId="0" fontId="34" fillId="6" borderId="0" xfId="104" applyFont="1" applyFill="1"/>
    <xf numFmtId="184" fontId="34" fillId="6" borderId="0" xfId="104" applyNumberFormat="1" applyFont="1" applyFill="1" applyAlignment="1">
      <alignment horizontal="justify" vertical="top"/>
    </xf>
    <xf numFmtId="0" fontId="45" fillId="6" borderId="0" xfId="104" applyFont="1" applyFill="1"/>
    <xf numFmtId="0" fontId="46" fillId="6" borderId="0" xfId="104" applyFont="1" applyFill="1" applyAlignment="1">
      <alignment horizontal="center"/>
    </xf>
    <xf numFmtId="0" fontId="46" fillId="6" borderId="0" xfId="104" applyFont="1" applyFill="1" applyAlignment="1">
      <alignment horizontal="left"/>
    </xf>
    <xf numFmtId="0" fontId="34" fillId="6" borderId="0" xfId="104" applyFont="1" applyFill="1" applyAlignment="1">
      <alignment horizontal="left"/>
    </xf>
    <xf numFmtId="0" fontId="44" fillId="6" borderId="0" xfId="104" applyFont="1" applyFill="1" applyAlignment="1">
      <alignment horizontal="left"/>
    </xf>
    <xf numFmtId="14" fontId="34" fillId="6" borderId="0" xfId="104" applyNumberFormat="1" applyFont="1" applyFill="1" applyAlignment="1">
      <alignment horizontal="left"/>
    </xf>
    <xf numFmtId="0" fontId="8" fillId="0" borderId="6" xfId="0" applyFont="1" applyBorder="1" applyAlignment="1">
      <alignment horizontal="center"/>
    </xf>
    <xf numFmtId="0" fontId="8" fillId="0" borderId="6" xfId="0" applyFont="1" applyBorder="1" applyAlignment="1">
      <alignment horizontal="justify" vertical="center" wrapText="1"/>
    </xf>
    <xf numFmtId="4" fontId="8" fillId="0" borderId="6" xfId="0" applyNumberFormat="1" applyFont="1" applyBorder="1"/>
    <xf numFmtId="181" fontId="8" fillId="0" borderId="6" xfId="0" applyNumberFormat="1" applyFont="1" applyBorder="1"/>
    <xf numFmtId="0" fontId="8" fillId="0" borderId="7" xfId="0" applyFont="1" applyBorder="1" applyAlignment="1">
      <alignment horizontal="center"/>
    </xf>
    <xf numFmtId="0" fontId="8" fillId="0" borderId="7" xfId="0" applyFont="1" applyBorder="1" applyAlignment="1">
      <alignment horizontal="justify" vertical="center" wrapText="1"/>
    </xf>
    <xf numFmtId="4" fontId="8" fillId="0" borderId="7" xfId="0" applyNumberFormat="1" applyFont="1" applyBorder="1"/>
    <xf numFmtId="181" fontId="8" fillId="0" borderId="7" xfId="0" applyNumberFormat="1" applyFont="1" applyBorder="1"/>
    <xf numFmtId="0" fontId="2" fillId="0" borderId="6" xfId="0" applyFont="1" applyBorder="1" applyAlignment="1">
      <alignment horizontal="center"/>
    </xf>
    <xf numFmtId="4" fontId="2" fillId="0" borderId="6" xfId="0" applyNumberFormat="1" applyFont="1" applyBorder="1"/>
    <xf numFmtId="183" fontId="2" fillId="0" borderId="0" xfId="41" applyNumberFormat="1" applyFont="1"/>
    <xf numFmtId="0" fontId="2" fillId="0" borderId="0" xfId="41" applyFont="1" applyAlignment="1">
      <alignment horizontal="right"/>
    </xf>
    <xf numFmtId="1" fontId="2" fillId="0" borderId="0" xfId="41" applyNumberFormat="1" applyFont="1" applyAlignment="1">
      <alignment horizontal="right"/>
    </xf>
    <xf numFmtId="183" fontId="2" fillId="0" borderId="0" xfId="41" applyNumberFormat="1" applyFont="1" applyAlignment="1">
      <alignment horizontal="left"/>
    </xf>
    <xf numFmtId="0" fontId="2" fillId="0" borderId="0" xfId="42" applyFont="1" applyAlignment="1">
      <alignment horizontal="left"/>
    </xf>
    <xf numFmtId="0" fontId="30" fillId="0" borderId="0" xfId="104" applyAlignment="1">
      <alignment vertical="top" wrapText="1"/>
    </xf>
    <xf numFmtId="0" fontId="30" fillId="0" borderId="12" xfId="104" applyBorder="1" applyAlignment="1">
      <alignment vertical="top" wrapText="1"/>
    </xf>
    <xf numFmtId="0" fontId="2" fillId="0" borderId="7" xfId="0" applyFont="1" applyBorder="1" applyAlignment="1">
      <alignment horizontal="center"/>
    </xf>
    <xf numFmtId="0" fontId="2" fillId="0" borderId="7" xfId="0" applyFont="1" applyBorder="1" applyAlignment="1">
      <alignment horizontal="justify" vertical="center" wrapText="1"/>
    </xf>
    <xf numFmtId="4" fontId="2" fillId="0" borderId="7" xfId="0" applyNumberFormat="1" applyFont="1" applyBorder="1"/>
    <xf numFmtId="178" fontId="2" fillId="0" borderId="7" xfId="0" applyNumberFormat="1" applyFont="1" applyBorder="1" applyAlignment="1">
      <alignment horizontal="center"/>
    </xf>
    <xf numFmtId="0" fontId="39" fillId="0" borderId="0" xfId="0" applyFont="1" applyAlignment="1">
      <alignment horizontal="left" vertical="top"/>
    </xf>
    <xf numFmtId="181" fontId="41" fillId="0" borderId="11" xfId="0" applyNumberFormat="1" applyFont="1" applyBorder="1"/>
    <xf numFmtId="4" fontId="47" fillId="0" borderId="6" xfId="0" applyNumberFormat="1" applyFont="1" applyBorder="1"/>
    <xf numFmtId="181" fontId="47" fillId="0" borderId="6" xfId="0" applyNumberFormat="1" applyFont="1" applyBorder="1"/>
    <xf numFmtId="178" fontId="47" fillId="0" borderId="6" xfId="0" applyNumberFormat="1" applyFont="1" applyBorder="1" applyAlignment="1">
      <alignment horizontal="center"/>
    </xf>
    <xf numFmtId="181" fontId="41" fillId="0" borderId="7" xfId="0" applyNumberFormat="1" applyFont="1" applyBorder="1"/>
    <xf numFmtId="0" fontId="30" fillId="0" borderId="0" xfId="0" applyFont="1" applyBorder="1" applyAlignment="1">
      <alignment horizontal="right" vertical="top"/>
    </xf>
    <xf numFmtId="181" fontId="30" fillId="0" borderId="12" xfId="0" applyNumberFormat="1" applyFont="1" applyBorder="1" applyAlignment="1">
      <alignment vertical="top"/>
    </xf>
    <xf numFmtId="0" fontId="30" fillId="0" borderId="6" xfId="0" applyNumberFormat="1" applyFont="1" applyBorder="1" applyAlignment="1">
      <alignment vertical="top"/>
    </xf>
    <xf numFmtId="0" fontId="41" fillId="0" borderId="6" xfId="0" applyNumberFormat="1" applyFont="1" applyBorder="1" applyAlignment="1">
      <alignment horizontal="center"/>
    </xf>
    <xf numFmtId="181" fontId="30" fillId="0" borderId="0" xfId="0" applyNumberFormat="1" applyFont="1" applyBorder="1"/>
    <xf numFmtId="4" fontId="34" fillId="0" borderId="6" xfId="104" applyNumberFormat="1" applyFont="1" applyBorder="1" applyAlignment="1">
      <alignment horizontal="center" vertical="top"/>
    </xf>
    <xf numFmtId="0" fontId="39" fillId="0" borderId="0" xfId="0" applyFont="1" applyBorder="1" applyAlignment="1">
      <alignment horizontal="center" vertical="top"/>
    </xf>
    <xf numFmtId="0" fontId="41" fillId="0" borderId="0" xfId="0" applyNumberFormat="1" applyFont="1" applyBorder="1" applyAlignment="1">
      <alignment horizontal="center"/>
    </xf>
    <xf numFmtId="181" fontId="41" fillId="0" borderId="0" xfId="0" applyNumberFormat="1" applyFont="1" applyBorder="1"/>
    <xf numFmtId="181" fontId="30" fillId="0" borderId="13" xfId="0" applyNumberFormat="1" applyFont="1" applyBorder="1" applyAlignment="1">
      <alignment horizontal="right" vertical="top"/>
    </xf>
    <xf numFmtId="0" fontId="30" fillId="0" borderId="0" xfId="41" applyFont="1" applyBorder="1" applyAlignment="1">
      <alignment horizontal="justify" vertical="top" wrapText="1"/>
    </xf>
    <xf numFmtId="0" fontId="37" fillId="3" borderId="17" xfId="104" applyFont="1" applyFill="1" applyBorder="1" applyAlignment="1">
      <alignment horizontal="center" vertical="center"/>
    </xf>
    <xf numFmtId="0" fontId="37" fillId="3" borderId="17" xfId="104" applyFont="1" applyFill="1" applyBorder="1" applyAlignment="1">
      <alignment horizontal="center" vertical="center" wrapText="1"/>
    </xf>
    <xf numFmtId="0" fontId="37" fillId="0" borderId="6" xfId="104" applyFont="1" applyBorder="1" applyAlignment="1">
      <alignment vertical="top"/>
    </xf>
    <xf numFmtId="2" fontId="34" fillId="0" borderId="6" xfId="104" applyNumberFormat="1" applyFont="1" applyBorder="1"/>
    <xf numFmtId="0" fontId="37" fillId="0" borderId="6" xfId="104" applyFont="1" applyBorder="1" applyAlignment="1">
      <alignment horizontal="center" vertical="top"/>
    </xf>
    <xf numFmtId="49" fontId="37" fillId="5" borderId="6" xfId="104" applyNumberFormat="1" applyFont="1" applyFill="1" applyBorder="1" applyAlignment="1">
      <alignment horizontal="center" vertical="top"/>
    </xf>
    <xf numFmtId="2" fontId="34" fillId="5" borderId="6" xfId="104" applyNumberFormat="1" applyFont="1" applyFill="1" applyBorder="1"/>
    <xf numFmtId="49" fontId="37" fillId="0" borderId="6" xfId="104" applyNumberFormat="1" applyFont="1" applyBorder="1" applyAlignment="1">
      <alignment horizontal="center" vertical="top"/>
    </xf>
    <xf numFmtId="49" fontId="34" fillId="0" borderId="6" xfId="104" applyNumberFormat="1" applyFont="1" applyBorder="1" applyAlignment="1">
      <alignment horizontal="center" vertical="top"/>
    </xf>
    <xf numFmtId="2" fontId="43" fillId="5" borderId="6" xfId="104" applyNumberFormat="1" applyFont="1" applyFill="1" applyBorder="1"/>
    <xf numFmtId="0" fontId="30" fillId="0" borderId="6" xfId="104" applyBorder="1" applyAlignment="1">
      <alignment horizontal="center" vertical="top"/>
    </xf>
    <xf numFmtId="2" fontId="43" fillId="0" borderId="6" xfId="104" applyNumberFormat="1" applyFont="1" applyBorder="1"/>
    <xf numFmtId="49" fontId="37" fillId="7" borderId="6" xfId="104" applyNumberFormat="1" applyFont="1" applyFill="1" applyBorder="1" applyAlignment="1">
      <alignment horizontal="center" vertical="top"/>
    </xf>
    <xf numFmtId="2" fontId="34" fillId="7" borderId="6" xfId="104" applyNumberFormat="1" applyFont="1" applyFill="1" applyBorder="1"/>
    <xf numFmtId="0" fontId="34" fillId="0" borderId="6" xfId="104" applyFont="1" applyBorder="1"/>
    <xf numFmtId="0" fontId="30" fillId="0" borderId="16" xfId="0" applyFont="1" applyBorder="1" applyAlignment="1">
      <alignment horizontal="right" vertical="top"/>
    </xf>
    <xf numFmtId="4" fontId="30" fillId="0" borderId="15" xfId="0" applyNumberFormat="1" applyFont="1" applyBorder="1" applyAlignment="1">
      <alignment horizontal="center"/>
    </xf>
    <xf numFmtId="49" fontId="30" fillId="0" borderId="18" xfId="0" applyNumberFormat="1" applyFont="1" applyBorder="1" applyAlignment="1">
      <alignment horizontal="center" vertical="top"/>
    </xf>
    <xf numFmtId="181" fontId="30" fillId="0" borderId="19" xfId="0" applyNumberFormat="1" applyFont="1" applyBorder="1"/>
    <xf numFmtId="4" fontId="30" fillId="0" borderId="19" xfId="0" applyNumberFormat="1" applyFont="1" applyBorder="1" applyAlignment="1">
      <alignment horizontal="center"/>
    </xf>
    <xf numFmtId="0" fontId="39" fillId="0" borderId="18" xfId="0" applyFont="1" applyBorder="1" applyAlignment="1">
      <alignment horizontal="center" vertical="top"/>
    </xf>
    <xf numFmtId="0" fontId="30" fillId="0" borderId="20" xfId="0" applyFont="1" applyFill="1" applyBorder="1" applyAlignment="1">
      <alignment horizontal="justify" vertical="top" wrapText="1"/>
    </xf>
    <xf numFmtId="182" fontId="30" fillId="0" borderId="21" xfId="0" applyNumberFormat="1" applyFont="1" applyBorder="1" applyAlignment="1">
      <alignment horizontal="center"/>
    </xf>
    <xf numFmtId="181" fontId="30" fillId="0" borderId="21" xfId="0" applyNumberFormat="1" applyFont="1" applyFill="1" applyBorder="1"/>
    <xf numFmtId="181" fontId="30" fillId="0" borderId="21" xfId="0" applyNumberFormat="1" applyFont="1" applyBorder="1"/>
    <xf numFmtId="4" fontId="30" fillId="0" borderId="21" xfId="0" applyNumberFormat="1" applyFont="1" applyBorder="1" applyAlignment="1">
      <alignment horizontal="center"/>
    </xf>
    <xf numFmtId="0" fontId="8" fillId="0" borderId="0" xfId="0" applyFont="1" applyBorder="1"/>
    <xf numFmtId="49" fontId="39" fillId="0" borderId="18" xfId="0" applyNumberFormat="1" applyFont="1" applyBorder="1" applyAlignment="1">
      <alignment horizontal="center" vertical="top"/>
    </xf>
    <xf numFmtId="0" fontId="39" fillId="0" borderId="18" xfId="0" applyFont="1" applyBorder="1" applyAlignment="1">
      <alignment vertical="top"/>
    </xf>
    <xf numFmtId="182" fontId="41" fillId="0" borderId="18" xfId="0" applyNumberFormat="1" applyFont="1" applyBorder="1" applyAlignment="1">
      <alignment horizontal="center"/>
    </xf>
    <xf numFmtId="181" fontId="41" fillId="0" borderId="18" xfId="0" applyNumberFormat="1" applyFont="1" applyBorder="1"/>
    <xf numFmtId="4" fontId="41" fillId="0" borderId="18" xfId="0" applyNumberFormat="1" applyFont="1" applyBorder="1" applyAlignment="1">
      <alignment horizontal="center"/>
    </xf>
    <xf numFmtId="49" fontId="30" fillId="0" borderId="18" xfId="0" applyNumberFormat="1" applyFont="1" applyBorder="1" applyAlignment="1">
      <alignment horizontal="center" vertical="top" wrapText="1"/>
    </xf>
    <xf numFmtId="0" fontId="30" fillId="0" borderId="18" xfId="0" applyFont="1" applyBorder="1" applyAlignment="1">
      <alignment horizontal="left" vertical="top" wrapText="1"/>
    </xf>
    <xf numFmtId="49" fontId="39" fillId="0" borderId="18" xfId="0" applyNumberFormat="1" applyFont="1" applyBorder="1" applyAlignment="1">
      <alignment horizontal="center" vertical="top" wrapText="1"/>
    </xf>
    <xf numFmtId="0" fontId="30" fillId="0" borderId="6" xfId="0" applyFont="1" applyBorder="1" applyAlignment="1">
      <alignment horizontal="right" vertical="top" wrapText="1" indent="1"/>
    </xf>
    <xf numFmtId="0" fontId="30" fillId="0" borderId="6" xfId="0" applyFont="1" applyBorder="1" applyAlignment="1">
      <alignment horizontal="left" vertical="top" wrapText="1" indent="1"/>
    </xf>
    <xf numFmtId="49" fontId="30" fillId="0" borderId="22" xfId="0" applyNumberFormat="1" applyFont="1" applyBorder="1" applyAlignment="1">
      <alignment horizontal="center" vertical="top"/>
    </xf>
    <xf numFmtId="0" fontId="8" fillId="0" borderId="0" xfId="0" applyFont="1" applyBorder="1" applyAlignment="1">
      <alignment horizontal="center"/>
    </xf>
    <xf numFmtId="49" fontId="39" fillId="0" borderId="6" xfId="73" applyNumberFormat="1" applyFont="1" applyBorder="1" applyAlignment="1">
      <alignment horizontal="center" vertical="top"/>
    </xf>
    <xf numFmtId="0" fontId="39" fillId="0" borderId="6" xfId="73" applyFont="1" applyBorder="1" applyAlignment="1">
      <alignment vertical="center"/>
    </xf>
    <xf numFmtId="182" fontId="30" fillId="0" borderId="6" xfId="73" applyNumberFormat="1" applyFont="1" applyBorder="1" applyAlignment="1">
      <alignment horizontal="center"/>
    </xf>
    <xf numFmtId="181" fontId="30" fillId="0" borderId="6" xfId="73" applyNumberFormat="1" applyFont="1" applyBorder="1"/>
    <xf numFmtId="4" fontId="30" fillId="0" borderId="6" xfId="73" applyNumberFormat="1" applyFont="1" applyBorder="1" applyAlignment="1">
      <alignment horizontal="center"/>
    </xf>
    <xf numFmtId="0" fontId="8" fillId="0" borderId="0" xfId="73" applyFont="1"/>
    <xf numFmtId="49" fontId="30" fillId="0" borderId="6" xfId="73" applyNumberFormat="1" applyFont="1" applyBorder="1" applyAlignment="1">
      <alignment horizontal="center" vertical="top"/>
    </xf>
    <xf numFmtId="0" fontId="30" fillId="0" borderId="6" xfId="73" applyFont="1" applyBorder="1" applyAlignment="1">
      <alignment horizontal="center" vertical="top"/>
    </xf>
    <xf numFmtId="0" fontId="8" fillId="0" borderId="0" xfId="73" applyFont="1" applyAlignment="1">
      <alignment horizontal="justify" vertical="center" wrapText="1"/>
    </xf>
    <xf numFmtId="182" fontId="30" fillId="0" borderId="6" xfId="73" applyNumberFormat="1" applyFont="1" applyBorder="1" applyAlignment="1">
      <alignment horizontal="center" vertical="top"/>
    </xf>
    <xf numFmtId="181" fontId="30" fillId="0" borderId="6" xfId="73" applyNumberFormat="1" applyFont="1" applyBorder="1" applyAlignment="1">
      <alignment vertical="top"/>
    </xf>
    <xf numFmtId="4" fontId="30" fillId="0" borderId="6" xfId="73" applyNumberFormat="1" applyFont="1" applyBorder="1" applyAlignment="1">
      <alignment horizontal="center" vertical="top"/>
    </xf>
    <xf numFmtId="0" fontId="30" fillId="0" borderId="6" xfId="73" applyFont="1" applyBorder="1" applyAlignment="1">
      <alignment horizontal="right" vertical="top"/>
    </xf>
    <xf numFmtId="181" fontId="30" fillId="0" borderId="11" xfId="73" applyNumberFormat="1" applyFont="1" applyBorder="1" applyAlignment="1">
      <alignment vertical="top"/>
    </xf>
    <xf numFmtId="4" fontId="30" fillId="0" borderId="11" xfId="73" applyNumberFormat="1" applyFont="1" applyBorder="1" applyAlignment="1">
      <alignment horizontal="center" vertical="top"/>
    </xf>
    <xf numFmtId="178" fontId="8" fillId="0" borderId="6" xfId="73" applyNumberFormat="1" applyFont="1" applyBorder="1" applyAlignment="1">
      <alignment horizontal="center"/>
    </xf>
    <xf numFmtId="0" fontId="30" fillId="0" borderId="7" xfId="73" applyFont="1" applyBorder="1" applyAlignment="1">
      <alignment horizontal="right" vertical="top"/>
    </xf>
    <xf numFmtId="182" fontId="30" fillId="0" borderId="7" xfId="73" applyNumberFormat="1" applyFont="1" applyBorder="1" applyAlignment="1">
      <alignment horizontal="center"/>
    </xf>
    <xf numFmtId="181" fontId="30" fillId="0" borderId="7" xfId="73" applyNumberFormat="1" applyFont="1" applyBorder="1"/>
    <xf numFmtId="4" fontId="30" fillId="0" borderId="7" xfId="73" applyNumberFormat="1" applyFont="1" applyBorder="1" applyAlignment="1">
      <alignment horizontal="center"/>
    </xf>
    <xf numFmtId="178" fontId="8" fillId="0" borderId="7" xfId="73" applyNumberFormat="1" applyFont="1" applyBorder="1" applyAlignment="1">
      <alignment horizontal="center"/>
    </xf>
    <xf numFmtId="0" fontId="8" fillId="0" borderId="0" xfId="73" applyFont="1" applyAlignment="1">
      <alignment horizontal="center"/>
    </xf>
    <xf numFmtId="4" fontId="8" fillId="0" borderId="0" xfId="73" applyNumberFormat="1" applyFont="1"/>
    <xf numFmtId="181" fontId="8" fillId="0" borderId="0" xfId="73" applyNumberFormat="1" applyFont="1"/>
    <xf numFmtId="178" fontId="8" fillId="0" borderId="0" xfId="73" applyNumberFormat="1" applyFont="1" applyAlignment="1">
      <alignment horizontal="center"/>
    </xf>
    <xf numFmtId="185" fontId="8" fillId="0" borderId="0" xfId="73" applyNumberFormat="1" applyFont="1"/>
    <xf numFmtId="185" fontId="8" fillId="0" borderId="0" xfId="73" applyNumberFormat="1" applyFont="1" applyAlignment="1">
      <alignment horizontal="center"/>
    </xf>
    <xf numFmtId="0" fontId="39" fillId="0" borderId="0" xfId="0" applyFont="1" applyBorder="1" applyAlignment="1">
      <alignment horizontal="right" vertical="top"/>
    </xf>
    <xf numFmtId="181" fontId="30" fillId="0" borderId="6" xfId="73" applyNumberFormat="1" applyFont="1" applyBorder="1" applyAlignment="1">
      <alignment horizontal="right" vertical="top"/>
    </xf>
    <xf numFmtId="0" fontId="30" fillId="0" borderId="23" xfId="104" applyBorder="1" applyAlignment="1">
      <alignment vertical="top" wrapText="1"/>
    </xf>
    <xf numFmtId="0" fontId="30" fillId="0" borderId="18" xfId="0" applyNumberFormat="1" applyFont="1" applyBorder="1" applyAlignment="1">
      <alignment vertical="top"/>
    </xf>
    <xf numFmtId="181" fontId="30" fillId="0" borderId="18" xfId="0" applyNumberFormat="1" applyFont="1" applyBorder="1" applyAlignment="1">
      <alignment vertical="top"/>
    </xf>
    <xf numFmtId="181" fontId="30" fillId="0" borderId="18" xfId="0" applyNumberFormat="1" applyFont="1" applyBorder="1"/>
    <xf numFmtId="4" fontId="30" fillId="0" borderId="18" xfId="0" applyNumberFormat="1" applyFont="1" applyBorder="1" applyAlignment="1">
      <alignment horizontal="center"/>
    </xf>
    <xf numFmtId="4" fontId="30" fillId="0" borderId="6" xfId="0" applyNumberFormat="1" applyFont="1" applyBorder="1" applyAlignment="1">
      <alignment horizontal="right"/>
    </xf>
    <xf numFmtId="181" fontId="30" fillId="0" borderId="23" xfId="0" applyNumberFormat="1" applyFont="1" applyBorder="1"/>
    <xf numFmtId="0" fontId="30" fillId="0" borderId="18" xfId="0" applyFont="1" applyBorder="1" applyAlignment="1">
      <alignment horizontal="center" vertical="top"/>
    </xf>
    <xf numFmtId="0" fontId="39" fillId="0" borderId="18" xfId="0" applyFont="1" applyBorder="1" applyAlignment="1">
      <alignment horizontal="right" vertical="top"/>
    </xf>
    <xf numFmtId="182" fontId="30" fillId="0" borderId="18" xfId="0" applyNumberFormat="1" applyFont="1" applyBorder="1" applyAlignment="1">
      <alignment horizontal="center"/>
    </xf>
    <xf numFmtId="0" fontId="30" fillId="0" borderId="18" xfId="0" applyFont="1" applyBorder="1" applyAlignment="1">
      <alignment horizontal="right" vertical="top"/>
    </xf>
    <xf numFmtId="182" fontId="30" fillId="0" borderId="18" xfId="0" applyNumberFormat="1" applyFont="1" applyBorder="1" applyAlignment="1">
      <alignment horizontal="center" vertical="top"/>
    </xf>
    <xf numFmtId="0" fontId="30" fillId="0" borderId="18" xfId="0" applyFont="1" applyBorder="1" applyAlignment="1">
      <alignment horizontal="left" vertical="top"/>
    </xf>
    <xf numFmtId="4" fontId="30" fillId="0" borderId="18" xfId="0" applyNumberFormat="1" applyFont="1" applyBorder="1" applyAlignment="1">
      <alignment horizontal="center" vertical="top"/>
    </xf>
    <xf numFmtId="0" fontId="30" fillId="0" borderId="18" xfId="73" applyFont="1" applyBorder="1" applyAlignment="1">
      <alignment horizontal="right" vertical="top"/>
    </xf>
    <xf numFmtId="182" fontId="30" fillId="0" borderId="18" xfId="73" applyNumberFormat="1" applyFont="1" applyBorder="1" applyAlignment="1">
      <alignment horizontal="center" vertical="top"/>
    </xf>
    <xf numFmtId="181" fontId="30" fillId="0" borderId="18" xfId="73" applyNumberFormat="1" applyFont="1" applyBorder="1" applyAlignment="1">
      <alignment vertical="top"/>
    </xf>
    <xf numFmtId="0" fontId="39" fillId="0" borderId="18" xfId="0" applyFont="1" applyBorder="1" applyAlignment="1">
      <alignment horizontal="left" vertical="top"/>
    </xf>
    <xf numFmtId="49" fontId="30" fillId="0" borderId="0" xfId="42" applyNumberFormat="1" applyFont="1" applyAlignment="1">
      <alignment horizontal="left"/>
    </xf>
    <xf numFmtId="2" fontId="43" fillId="0" borderId="18" xfId="104" applyNumberFormat="1" applyFont="1" applyBorder="1"/>
    <xf numFmtId="2" fontId="34" fillId="0" borderId="18" xfId="104" applyNumberFormat="1" applyFont="1" applyBorder="1"/>
    <xf numFmtId="49" fontId="37" fillId="0" borderId="18" xfId="104" applyNumberFormat="1" applyFont="1" applyFill="1" applyBorder="1" applyAlignment="1">
      <alignment horizontal="center" vertical="top"/>
    </xf>
    <xf numFmtId="0" fontId="37" fillId="0" borderId="0" xfId="104" applyFont="1" applyFill="1" applyBorder="1" applyAlignment="1">
      <alignment horizontal="justify" vertical="justify" wrapText="1"/>
    </xf>
    <xf numFmtId="0" fontId="37" fillId="0" borderId="13" xfId="104" applyFont="1" applyFill="1" applyBorder="1" applyAlignment="1">
      <alignment horizontal="justify" vertical="justify"/>
    </xf>
    <xf numFmtId="0" fontId="37" fillId="0" borderId="18" xfId="104" applyFont="1" applyFill="1" applyBorder="1" applyAlignment="1">
      <alignment horizontal="center" vertical="center"/>
    </xf>
    <xf numFmtId="2" fontId="34" fillId="0" borderId="18" xfId="104" applyNumberFormat="1" applyFont="1" applyFill="1" applyBorder="1"/>
    <xf numFmtId="49" fontId="34" fillId="0" borderId="18" xfId="104" applyNumberFormat="1" applyFont="1" applyBorder="1" applyAlignment="1">
      <alignment horizontal="center" vertical="top"/>
    </xf>
    <xf numFmtId="4" fontId="34" fillId="0" borderId="18" xfId="104" applyNumberFormat="1" applyFont="1" applyBorder="1" applyAlignment="1">
      <alignment horizontal="center" vertical="top"/>
    </xf>
    <xf numFmtId="0" fontId="34" fillId="0" borderId="18" xfId="104" applyFont="1" applyFill="1" applyBorder="1" applyAlignment="1">
      <alignment horizontal="center" vertical="center"/>
    </xf>
    <xf numFmtId="49" fontId="37" fillId="0" borderId="18" xfId="104" applyNumberFormat="1" applyFont="1" applyBorder="1" applyAlignment="1">
      <alignment horizontal="center" vertical="top"/>
    </xf>
    <xf numFmtId="4" fontId="37" fillId="0" borderId="6" xfId="104" applyNumberFormat="1" applyFont="1" applyBorder="1" applyAlignment="1">
      <alignment horizontal="center" vertical="justify"/>
    </xf>
    <xf numFmtId="4" fontId="37" fillId="5" borderId="6" xfId="104" applyNumberFormat="1" applyFont="1" applyFill="1" applyBorder="1" applyAlignment="1">
      <alignment horizontal="center" vertical="center"/>
    </xf>
    <xf numFmtId="4" fontId="37" fillId="0" borderId="6" xfId="104" applyNumberFormat="1" applyFont="1" applyBorder="1" applyAlignment="1">
      <alignment horizontal="center" vertical="center"/>
    </xf>
    <xf numFmtId="4" fontId="37" fillId="0" borderId="18" xfId="104" applyNumberFormat="1" applyFont="1" applyFill="1" applyBorder="1" applyAlignment="1">
      <alignment horizontal="center" vertical="center"/>
    </xf>
    <xf numFmtId="4" fontId="34" fillId="5" borderId="6" xfId="104" applyNumberFormat="1" applyFont="1" applyFill="1" applyBorder="1" applyAlignment="1">
      <alignment horizontal="center" vertical="center"/>
    </xf>
    <xf numFmtId="4" fontId="34" fillId="0" borderId="18" xfId="104" applyNumberFormat="1" applyFont="1" applyFill="1" applyBorder="1" applyAlignment="1">
      <alignment horizontal="center" vertical="center"/>
    </xf>
    <xf numFmtId="4" fontId="34" fillId="7" borderId="6" xfId="104" applyNumberFormat="1" applyFont="1" applyFill="1" applyBorder="1" applyAlignment="1">
      <alignment horizontal="center" vertical="center"/>
    </xf>
    <xf numFmtId="4" fontId="34" fillId="0" borderId="6" xfId="104" applyNumberFormat="1" applyFont="1" applyBorder="1" applyAlignment="1">
      <alignment horizontal="center" vertical="center"/>
    </xf>
    <xf numFmtId="0" fontId="30" fillId="0" borderId="0" xfId="104" applyFill="1"/>
    <xf numFmtId="0" fontId="37" fillId="0" borderId="18" xfId="104" applyFont="1" applyBorder="1" applyAlignment="1">
      <alignment horizontal="center" vertical="top"/>
    </xf>
    <xf numFmtId="0" fontId="34" fillId="0" borderId="18" xfId="104" applyFont="1" applyBorder="1"/>
    <xf numFmtId="0" fontId="34" fillId="0" borderId="18" xfId="104" applyFont="1" applyFill="1" applyBorder="1" applyAlignment="1">
      <alignment horizontal="center" vertical="top"/>
    </xf>
    <xf numFmtId="0" fontId="34" fillId="0" borderId="18" xfId="104" applyFont="1" applyBorder="1" applyAlignment="1">
      <alignment horizontal="center" vertical="top"/>
    </xf>
    <xf numFmtId="2" fontId="34" fillId="0" borderId="13" xfId="104" applyNumberFormat="1" applyFont="1" applyBorder="1" applyAlignment="1">
      <alignment horizontal="center" vertical="top"/>
    </xf>
    <xf numFmtId="0" fontId="30" fillId="0" borderId="0" xfId="42" applyFont="1" applyAlignment="1">
      <alignment horizontal="left" vertical="top"/>
    </xf>
    <xf numFmtId="0" fontId="30" fillId="0" borderId="0" xfId="42" applyFont="1" applyAlignment="1">
      <alignment horizontal="left"/>
    </xf>
    <xf numFmtId="49" fontId="30" fillId="0" borderId="0" xfId="42" applyNumberFormat="1" applyFont="1" applyAlignment="1">
      <alignment horizontal="left" vertical="top"/>
    </xf>
    <xf numFmtId="0" fontId="30" fillId="0" borderId="18" xfId="0" applyFont="1" applyBorder="1" applyAlignment="1">
      <alignment horizontal="center" vertical="top"/>
    </xf>
    <xf numFmtId="181" fontId="30" fillId="0" borderId="18" xfId="0" applyNumberFormat="1" applyFont="1" applyBorder="1" applyAlignment="1">
      <alignment horizontal="right" vertical="top"/>
    </xf>
    <xf numFmtId="0" fontId="2" fillId="0" borderId="18" xfId="0" applyFont="1" applyBorder="1" applyAlignment="1">
      <alignment horizontal="center"/>
    </xf>
    <xf numFmtId="0" fontId="2" fillId="0" borderId="18" xfId="0" applyFont="1" applyBorder="1" applyAlignment="1">
      <alignment horizontal="justify" vertical="center" wrapText="1"/>
    </xf>
    <xf numFmtId="4" fontId="2" fillId="0" borderId="18" xfId="0" applyNumberFormat="1" applyFont="1" applyBorder="1"/>
    <xf numFmtId="181" fontId="2" fillId="0" borderId="18" xfId="0" applyNumberFormat="1" applyFont="1" applyBorder="1"/>
    <xf numFmtId="178" fontId="2" fillId="0" borderId="18" xfId="0" applyNumberFormat="1" applyFont="1" applyBorder="1" applyAlignment="1">
      <alignment horizontal="center"/>
    </xf>
    <xf numFmtId="0" fontId="30" fillId="0" borderId="0" xfId="42" applyFont="1" applyAlignment="1">
      <alignment horizontal="left"/>
    </xf>
    <xf numFmtId="0" fontId="37" fillId="0" borderId="0" xfId="42" applyFont="1" applyAlignment="1">
      <alignment horizontal="left"/>
    </xf>
    <xf numFmtId="0" fontId="30" fillId="0" borderId="18" xfId="0" applyFont="1" applyBorder="1" applyAlignment="1">
      <alignment horizontal="center" vertical="top"/>
    </xf>
    <xf numFmtId="0" fontId="30" fillId="0" borderId="18" xfId="0" applyFont="1" applyBorder="1" applyAlignment="1">
      <alignment horizontal="center" vertical="top"/>
    </xf>
    <xf numFmtId="4" fontId="47" fillId="0" borderId="7" xfId="0" applyNumberFormat="1" applyFont="1" applyBorder="1"/>
    <xf numFmtId="178" fontId="47" fillId="0" borderId="7" xfId="0" applyNumberFormat="1" applyFont="1" applyBorder="1" applyAlignment="1">
      <alignment horizontal="center"/>
    </xf>
    <xf numFmtId="0" fontId="8" fillId="0" borderId="18" xfId="0" applyFont="1" applyBorder="1" applyAlignment="1">
      <alignment horizontal="center"/>
    </xf>
    <xf numFmtId="0" fontId="8" fillId="0" borderId="18" xfId="0" applyFont="1" applyBorder="1" applyAlignment="1">
      <alignment horizontal="justify" vertical="center" wrapText="1"/>
    </xf>
    <xf numFmtId="4" fontId="8" fillId="0" borderId="18" xfId="0" applyNumberFormat="1" applyFont="1" applyBorder="1"/>
    <xf numFmtId="181" fontId="8" fillId="0" borderId="18" xfId="0" applyNumberFormat="1" applyFont="1" applyBorder="1"/>
    <xf numFmtId="0" fontId="30" fillId="0" borderId="18" xfId="58" applyFont="1" applyBorder="1" applyAlignment="1">
      <alignment horizontal="center" vertical="top"/>
    </xf>
    <xf numFmtId="178" fontId="8" fillId="0" borderId="18" xfId="0" applyNumberFormat="1" applyFont="1" applyBorder="1" applyAlignment="1">
      <alignment horizontal="center"/>
    </xf>
    <xf numFmtId="0" fontId="30" fillId="0" borderId="18" xfId="0" applyFont="1" applyBorder="1" applyAlignment="1">
      <alignment horizontal="justify" vertical="top" wrapText="1"/>
    </xf>
    <xf numFmtId="181" fontId="30" fillId="0" borderId="24" xfId="0" applyNumberFormat="1" applyFont="1" applyBorder="1"/>
    <xf numFmtId="4" fontId="30" fillId="0" borderId="24" xfId="0" applyNumberFormat="1" applyFont="1" applyBorder="1" applyAlignment="1">
      <alignment horizontal="center"/>
    </xf>
    <xf numFmtId="0" fontId="8" fillId="0" borderId="24" xfId="0" applyFont="1" applyBorder="1" applyAlignment="1">
      <alignment horizontal="justify" vertical="center" wrapText="1"/>
    </xf>
    <xf numFmtId="0" fontId="8" fillId="0" borderId="24" xfId="0" applyFont="1" applyBorder="1" applyAlignment="1">
      <alignment horizontal="center"/>
    </xf>
    <xf numFmtId="4" fontId="8" fillId="0" borderId="24" xfId="0" applyNumberFormat="1" applyFont="1" applyBorder="1"/>
    <xf numFmtId="181" fontId="8" fillId="0" borderId="24" xfId="0" applyNumberFormat="1" applyFont="1" applyBorder="1"/>
    <xf numFmtId="178" fontId="8" fillId="0" borderId="24" xfId="0" applyNumberFormat="1" applyFont="1" applyBorder="1" applyAlignment="1">
      <alignment horizontal="center"/>
    </xf>
    <xf numFmtId="0" fontId="30" fillId="0" borderId="0" xfId="0" applyFont="1" applyBorder="1" applyAlignment="1">
      <alignment horizontal="right" vertical="top" wrapText="1"/>
    </xf>
    <xf numFmtId="49" fontId="30" fillId="0" borderId="18" xfId="73" applyNumberFormat="1" applyFont="1" applyBorder="1" applyAlignment="1">
      <alignment horizontal="center" vertical="top"/>
    </xf>
    <xf numFmtId="182" fontId="30" fillId="0" borderId="18" xfId="73" applyNumberFormat="1" applyFont="1" applyBorder="1" applyAlignment="1">
      <alignment horizontal="center"/>
    </xf>
    <xf numFmtId="181" fontId="30" fillId="0" borderId="18" xfId="73" applyNumberFormat="1" applyFont="1" applyBorder="1"/>
    <xf numFmtId="4" fontId="30" fillId="0" borderId="18" xfId="73" applyNumberFormat="1" applyFont="1" applyBorder="1" applyAlignment="1">
      <alignment horizontal="center"/>
    </xf>
    <xf numFmtId="0" fontId="30" fillId="0" borderId="18" xfId="73" applyFont="1" applyBorder="1" applyAlignment="1">
      <alignment horizontal="center" vertical="top"/>
    </xf>
    <xf numFmtId="0" fontId="30" fillId="0" borderId="18" xfId="104" applyBorder="1" applyAlignment="1">
      <alignment vertical="top" wrapText="1"/>
    </xf>
    <xf numFmtId="181" fontId="30" fillId="0" borderId="18" xfId="73" applyNumberFormat="1" applyFont="1" applyBorder="1" applyAlignment="1">
      <alignment horizontal="right" vertical="top"/>
    </xf>
    <xf numFmtId="0" fontId="2" fillId="0" borderId="24" xfId="0" applyFont="1" applyBorder="1" applyAlignment="1">
      <alignment horizontal="center"/>
    </xf>
    <xf numFmtId="0" fontId="2" fillId="0" borderId="24" xfId="0" applyFont="1" applyBorder="1" applyAlignment="1">
      <alignment horizontal="justify" vertical="center" wrapText="1"/>
    </xf>
    <xf numFmtId="4" fontId="2" fillId="0" borderId="24" xfId="0" applyNumberFormat="1" applyFont="1" applyBorder="1"/>
    <xf numFmtId="181" fontId="2" fillId="0" borderId="24" xfId="0" applyNumberFormat="1" applyFont="1" applyBorder="1"/>
    <xf numFmtId="178" fontId="2" fillId="0" borderId="24" xfId="0" applyNumberFormat="1" applyFont="1" applyBorder="1" applyAlignment="1">
      <alignment horizontal="center"/>
    </xf>
    <xf numFmtId="0" fontId="30" fillId="0" borderId="0" xfId="0" applyFont="1" applyBorder="1" applyAlignment="1">
      <alignment horizontal="center" vertical="top"/>
    </xf>
    <xf numFmtId="0" fontId="39" fillId="0" borderId="6" xfId="73" applyFont="1" applyBorder="1" applyAlignment="1">
      <alignment horizontal="left" vertical="top"/>
    </xf>
    <xf numFmtId="0" fontId="8" fillId="0" borderId="0" xfId="73" applyFont="1" applyBorder="1" applyAlignment="1">
      <alignment horizontal="center"/>
    </xf>
    <xf numFmtId="4" fontId="8" fillId="0" borderId="0" xfId="73" applyNumberFormat="1" applyFont="1" applyBorder="1"/>
    <xf numFmtId="185" fontId="8" fillId="0" borderId="0" xfId="73" applyNumberFormat="1" applyFont="1" applyBorder="1"/>
    <xf numFmtId="181" fontId="8" fillId="0" borderId="0" xfId="73" applyNumberFormat="1" applyFont="1" applyBorder="1"/>
    <xf numFmtId="178" fontId="8" fillId="0" borderId="0" xfId="73" applyNumberFormat="1" applyFont="1" applyBorder="1" applyAlignment="1">
      <alignment horizontal="center"/>
    </xf>
    <xf numFmtId="0" fontId="8" fillId="0" borderId="0" xfId="73" applyFont="1" applyBorder="1"/>
    <xf numFmtId="185" fontId="8" fillId="0" borderId="0" xfId="73" applyNumberFormat="1" applyFont="1" applyBorder="1" applyAlignment="1">
      <alignment horizontal="center"/>
    </xf>
    <xf numFmtId="185" fontId="48" fillId="0" borderId="0" xfId="73" applyNumberFormat="1" applyFont="1" applyBorder="1"/>
    <xf numFmtId="4" fontId="48" fillId="0" borderId="0" xfId="73" applyNumberFormat="1" applyFont="1" applyBorder="1" applyAlignment="1">
      <alignment horizontal="center" vertical="center"/>
    </xf>
    <xf numFmtId="4" fontId="48" fillId="0" borderId="0" xfId="73" applyNumberFormat="1" applyFont="1" applyBorder="1" applyAlignment="1">
      <alignment vertical="center"/>
    </xf>
    <xf numFmtId="4" fontId="8" fillId="0" borderId="0" xfId="73" applyNumberFormat="1" applyFont="1" applyFill="1" applyBorder="1"/>
    <xf numFmtId="185" fontId="8" fillId="0" borderId="0" xfId="73" applyNumberFormat="1" applyFont="1" applyFill="1" applyBorder="1"/>
    <xf numFmtId="181" fontId="8" fillId="0" borderId="0" xfId="73" applyNumberFormat="1" applyFont="1" applyFill="1" applyBorder="1"/>
    <xf numFmtId="178" fontId="8" fillId="0" borderId="0" xfId="73" applyNumberFormat="1" applyFont="1" applyFill="1" applyBorder="1" applyAlignment="1">
      <alignment horizontal="center"/>
    </xf>
    <xf numFmtId="4" fontId="48" fillId="0" borderId="0" xfId="73" applyNumberFormat="1" applyFont="1" applyFill="1" applyBorder="1" applyAlignment="1">
      <alignment vertical="center"/>
    </xf>
    <xf numFmtId="185" fontId="8" fillId="0" borderId="0" xfId="73" applyNumberFormat="1" applyFont="1" applyFill="1" applyBorder="1" applyAlignment="1">
      <alignment vertical="center"/>
    </xf>
    <xf numFmtId="185" fontId="8" fillId="0" borderId="0" xfId="73" applyNumberFormat="1" applyFont="1" applyFill="1" applyBorder="1" applyAlignment="1">
      <alignment horizontal="center"/>
    </xf>
    <xf numFmtId="185" fontId="48" fillId="0" borderId="0" xfId="73" applyNumberFormat="1" applyFont="1" applyFill="1" applyBorder="1" applyAlignment="1">
      <alignment horizontal="center"/>
    </xf>
    <xf numFmtId="185" fontId="48" fillId="0" borderId="0" xfId="73" applyNumberFormat="1" applyFont="1" applyFill="1" applyBorder="1"/>
    <xf numFmtId="4" fontId="48" fillId="0" borderId="0" xfId="73" applyNumberFormat="1" applyFont="1" applyFill="1" applyBorder="1" applyAlignment="1">
      <alignment horizontal="center" vertical="center"/>
    </xf>
    <xf numFmtId="185" fontId="8" fillId="0" borderId="0" xfId="73" applyNumberFormat="1" applyFont="1" applyBorder="1" applyAlignment="1">
      <alignment vertical="center"/>
    </xf>
    <xf numFmtId="185" fontId="48" fillId="0" borderId="0" xfId="73" applyNumberFormat="1" applyFont="1" applyBorder="1" applyAlignment="1">
      <alignment vertical="center"/>
    </xf>
    <xf numFmtId="0" fontId="30" fillId="0" borderId="18" xfId="0" applyFont="1" applyBorder="1" applyAlignment="1">
      <alignment horizontal="center" vertical="top"/>
    </xf>
    <xf numFmtId="0" fontId="34" fillId="0" borderId="18" xfId="104" applyFont="1" applyBorder="1" applyAlignment="1">
      <alignment horizontal="center" vertical="top"/>
    </xf>
    <xf numFmtId="2" fontId="34" fillId="0" borderId="18" xfId="104" applyNumberFormat="1" applyFont="1" applyBorder="1" applyAlignment="1">
      <alignment horizontal="center" vertical="top"/>
    </xf>
    <xf numFmtId="182" fontId="30" fillId="0" borderId="25" xfId="0" applyNumberFormat="1" applyFont="1" applyBorder="1" applyAlignment="1">
      <alignment horizontal="center"/>
    </xf>
    <xf numFmtId="181" fontId="30" fillId="0" borderId="25" xfId="0" applyNumberFormat="1" applyFont="1" applyBorder="1"/>
    <xf numFmtId="4" fontId="30" fillId="0" borderId="25" xfId="0" applyNumberFormat="1" applyFont="1" applyBorder="1" applyAlignment="1">
      <alignment horizontal="center"/>
    </xf>
    <xf numFmtId="49" fontId="30" fillId="0" borderId="26" xfId="0" applyNumberFormat="1" applyFont="1" applyBorder="1" applyAlignment="1">
      <alignment horizontal="center" vertical="top"/>
    </xf>
    <xf numFmtId="0" fontId="30" fillId="0" borderId="26" xfId="0" applyFont="1" applyBorder="1" applyAlignment="1">
      <alignment horizontal="right" vertical="top"/>
    </xf>
    <xf numFmtId="182" fontId="30" fillId="0" borderId="26" xfId="0" applyNumberFormat="1" applyFont="1" applyBorder="1" applyAlignment="1">
      <alignment horizontal="center"/>
    </xf>
    <xf numFmtId="181" fontId="30" fillId="0" borderId="26" xfId="0" applyNumberFormat="1" applyFont="1" applyBorder="1"/>
    <xf numFmtId="4" fontId="30" fillId="0" borderId="26" xfId="0" applyNumberFormat="1" applyFont="1" applyBorder="1" applyAlignment="1">
      <alignment horizontal="center"/>
    </xf>
    <xf numFmtId="0" fontId="30" fillId="0" borderId="24" xfId="0" applyFont="1" applyBorder="1" applyAlignment="1">
      <alignment horizontal="left" vertical="top" wrapText="1" indent="1"/>
    </xf>
    <xf numFmtId="182" fontId="30" fillId="0" borderId="24" xfId="0" applyNumberFormat="1" applyFont="1" applyBorder="1" applyAlignment="1">
      <alignment horizontal="center"/>
    </xf>
    <xf numFmtId="0" fontId="30" fillId="0" borderId="26" xfId="73" applyFont="1" applyBorder="1" applyAlignment="1">
      <alignment horizontal="center" vertical="top"/>
    </xf>
    <xf numFmtId="0" fontId="30" fillId="0" borderId="26" xfId="73" applyFont="1" applyBorder="1" applyAlignment="1">
      <alignment horizontal="right" vertical="top"/>
    </xf>
    <xf numFmtId="182" fontId="30" fillId="0" borderId="26" xfId="73" applyNumberFormat="1" applyFont="1" applyBorder="1" applyAlignment="1">
      <alignment horizontal="center" vertical="top"/>
    </xf>
    <xf numFmtId="181" fontId="30" fillId="0" borderId="26" xfId="73" applyNumberFormat="1" applyFont="1" applyBorder="1" applyAlignment="1">
      <alignment vertical="top"/>
    </xf>
    <xf numFmtId="182" fontId="30" fillId="0" borderId="26" xfId="73" applyNumberFormat="1" applyFont="1" applyBorder="1" applyAlignment="1">
      <alignment horizontal="center"/>
    </xf>
    <xf numFmtId="181" fontId="30" fillId="0" borderId="26" xfId="73" applyNumberFormat="1" applyFont="1" applyBorder="1"/>
    <xf numFmtId="4" fontId="30" fillId="0" borderId="26" xfId="73" applyNumberFormat="1" applyFont="1" applyBorder="1" applyAlignment="1">
      <alignment horizontal="center"/>
    </xf>
    <xf numFmtId="181" fontId="30" fillId="0" borderId="26" xfId="73" applyNumberFormat="1" applyFont="1" applyBorder="1" applyAlignment="1">
      <alignment horizontal="center"/>
    </xf>
    <xf numFmtId="181" fontId="30" fillId="0" borderId="6" xfId="73" applyNumberFormat="1" applyFont="1" applyBorder="1" applyAlignment="1">
      <alignment horizontal="center" vertical="top"/>
    </xf>
    <xf numFmtId="181" fontId="30" fillId="0" borderId="27" xfId="0" applyNumberFormat="1" applyFont="1" applyBorder="1"/>
    <xf numFmtId="181" fontId="30" fillId="0" borderId="28" xfId="0" applyNumberFormat="1" applyFont="1" applyBorder="1"/>
    <xf numFmtId="182" fontId="30" fillId="0" borderId="6" xfId="0" applyNumberFormat="1" applyFont="1" applyBorder="1" applyAlignment="1">
      <alignment horizontal="right"/>
    </xf>
    <xf numFmtId="181" fontId="30" fillId="0" borderId="11" xfId="0" applyNumberFormat="1" applyFont="1" applyBorder="1" applyAlignment="1">
      <alignment horizontal="right" vertical="top"/>
    </xf>
    <xf numFmtId="0" fontId="39" fillId="0" borderId="18" xfId="0" applyFont="1" applyBorder="1" applyAlignment="1">
      <alignment horizontal="left" vertical="top" wrapText="1"/>
    </xf>
    <xf numFmtId="0" fontId="30" fillId="0" borderId="24" xfId="0" applyFont="1" applyBorder="1" applyAlignment="1">
      <alignment horizontal="center" vertical="top"/>
    </xf>
    <xf numFmtId="0" fontId="30" fillId="0" borderId="24" xfId="0" applyFont="1" applyBorder="1" applyAlignment="1">
      <alignment horizontal="right" vertical="top"/>
    </xf>
    <xf numFmtId="0" fontId="41" fillId="0" borderId="18" xfId="0" applyNumberFormat="1" applyFont="1" applyBorder="1" applyAlignment="1">
      <alignment horizontal="center"/>
    </xf>
    <xf numFmtId="0" fontId="8" fillId="0" borderId="24" xfId="0" applyNumberFormat="1" applyFont="1" applyBorder="1" applyAlignment="1">
      <alignment horizontal="center"/>
    </xf>
    <xf numFmtId="0" fontId="30" fillId="0" borderId="18" xfId="0" applyFont="1" applyBorder="1" applyAlignment="1">
      <alignment horizontal="center" vertical="top"/>
    </xf>
    <xf numFmtId="0" fontId="37" fillId="0" borderId="0" xfId="42" applyFont="1" applyAlignment="1">
      <alignment horizontal="left"/>
    </xf>
    <xf numFmtId="181" fontId="30" fillId="0" borderId="23" xfId="0" applyNumberFormat="1" applyFont="1" applyBorder="1" applyAlignment="1">
      <alignment vertical="top"/>
    </xf>
    <xf numFmtId="181" fontId="30" fillId="0" borderId="18" xfId="0" applyNumberFormat="1" applyFont="1" applyBorder="1" applyAlignment="1">
      <alignment horizontal="center" vertical="top"/>
    </xf>
    <xf numFmtId="2" fontId="34" fillId="0" borderId="26" xfId="104" applyNumberFormat="1" applyFont="1" applyBorder="1" applyAlignment="1">
      <alignment horizontal="center" vertical="top"/>
    </xf>
    <xf numFmtId="2" fontId="34" fillId="5" borderId="26" xfId="104" applyNumberFormat="1" applyFont="1" applyFill="1" applyBorder="1" applyAlignment="1">
      <alignment horizontal="center" vertical="top"/>
    </xf>
    <xf numFmtId="0" fontId="34" fillId="0" borderId="26" xfId="104" applyFont="1" applyFill="1" applyBorder="1" applyAlignment="1">
      <alignment horizontal="center" vertical="top"/>
    </xf>
    <xf numFmtId="0" fontId="34" fillId="0" borderId="26" xfId="104" applyFont="1" applyBorder="1"/>
    <xf numFmtId="0" fontId="37" fillId="5" borderId="26" xfId="104" applyFont="1" applyFill="1" applyBorder="1" applyAlignment="1">
      <alignment horizontal="center" vertical="top"/>
    </xf>
    <xf numFmtId="4" fontId="34" fillId="5" borderId="26" xfId="104" applyNumberFormat="1" applyFont="1" applyFill="1" applyBorder="1" applyAlignment="1">
      <alignment horizontal="center" vertical="top"/>
    </xf>
    <xf numFmtId="0" fontId="34" fillId="5" borderId="26" xfId="104" applyFont="1" applyFill="1" applyBorder="1"/>
    <xf numFmtId="0" fontId="30" fillId="0" borderId="0" xfId="42" applyFont="1" applyAlignment="1">
      <alignment horizontal="left"/>
    </xf>
    <xf numFmtId="0" fontId="37" fillId="0" borderId="0" xfId="42" applyFont="1" applyAlignment="1">
      <alignment horizontal="left"/>
    </xf>
    <xf numFmtId="0" fontId="34" fillId="0" borderId="24" xfId="104" applyFont="1" applyBorder="1"/>
    <xf numFmtId="0" fontId="30" fillId="0" borderId="24" xfId="104" applyBorder="1"/>
    <xf numFmtId="0" fontId="39" fillId="0" borderId="6" xfId="0" applyFont="1" applyBorder="1" applyAlignment="1">
      <alignment horizontal="justify" vertical="top" wrapText="1"/>
    </xf>
    <xf numFmtId="0" fontId="30" fillId="0" borderId="6" xfId="0" applyNumberFormat="1" applyFont="1" applyBorder="1" applyAlignment="1">
      <alignment horizontal="left" vertical="top" wrapText="1"/>
    </xf>
    <xf numFmtId="0" fontId="2" fillId="0" borderId="6" xfId="0" applyFont="1" applyBorder="1" applyAlignment="1">
      <alignment horizontal="justify" vertical="center" wrapText="1"/>
    </xf>
    <xf numFmtId="178" fontId="2" fillId="0" borderId="6" xfId="0" applyNumberFormat="1" applyFont="1" applyBorder="1" applyAlignment="1">
      <alignment horizontal="center"/>
    </xf>
    <xf numFmtId="0" fontId="30" fillId="0" borderId="6" xfId="104" applyBorder="1" applyAlignment="1">
      <alignment vertical="top" wrapText="1"/>
    </xf>
    <xf numFmtId="4" fontId="30" fillId="0" borderId="6" xfId="0" applyNumberFormat="1" applyFont="1" applyBorder="1"/>
    <xf numFmtId="0" fontId="30" fillId="0" borderId="28" xfId="104" applyBorder="1" applyAlignment="1">
      <alignment vertical="top" wrapText="1"/>
    </xf>
    <xf numFmtId="181" fontId="2" fillId="0" borderId="26" xfId="0" applyNumberFormat="1" applyFont="1" applyBorder="1"/>
    <xf numFmtId="4" fontId="2" fillId="0" borderId="26" xfId="0" applyNumberFormat="1" applyFont="1" applyBorder="1"/>
    <xf numFmtId="178" fontId="2" fillId="0" borderId="26" xfId="0" applyNumberFormat="1" applyFont="1" applyBorder="1" applyAlignment="1">
      <alignment horizontal="center"/>
    </xf>
    <xf numFmtId="49" fontId="39" fillId="0" borderId="26" xfId="0" applyNumberFormat="1" applyFont="1" applyBorder="1" applyAlignment="1">
      <alignment horizontal="center" vertical="top"/>
    </xf>
    <xf numFmtId="0" fontId="39" fillId="0" borderId="26" xfId="0" applyFont="1" applyBorder="1" applyAlignment="1">
      <alignment vertical="top"/>
    </xf>
    <xf numFmtId="0" fontId="34" fillId="0" borderId="26" xfId="104" applyFont="1" applyFill="1" applyBorder="1" applyAlignment="1">
      <alignment vertical="top" wrapText="1"/>
    </xf>
    <xf numFmtId="0" fontId="30" fillId="0" borderId="28" xfId="104" applyFont="1" applyFill="1" applyBorder="1" applyAlignment="1">
      <alignment vertical="top" wrapText="1"/>
    </xf>
    <xf numFmtId="0" fontId="30" fillId="0" borderId="26" xfId="0" applyFont="1" applyBorder="1" applyAlignment="1">
      <alignment horizontal="center" vertical="top"/>
    </xf>
    <xf numFmtId="0" fontId="30" fillId="0" borderId="26" xfId="0" applyFont="1" applyBorder="1" applyAlignment="1">
      <alignment horizontal="left" vertical="top" wrapText="1"/>
    </xf>
    <xf numFmtId="0" fontId="30" fillId="0" borderId="23" xfId="0" applyFont="1" applyBorder="1" applyAlignment="1">
      <alignment horizontal="right" vertical="top"/>
    </xf>
    <xf numFmtId="0" fontId="2" fillId="0" borderId="29" xfId="0" applyFont="1" applyBorder="1" applyAlignment="1">
      <alignment horizontal="justify" vertical="center" wrapText="1"/>
    </xf>
    <xf numFmtId="181" fontId="30" fillId="0" borderId="30" xfId="0" applyNumberFormat="1" applyFont="1" applyBorder="1"/>
    <xf numFmtId="181" fontId="30" fillId="0" borderId="24" xfId="0" applyNumberFormat="1" applyFont="1" applyBorder="1" applyAlignment="1">
      <alignment vertical="top"/>
    </xf>
    <xf numFmtId="0" fontId="39" fillId="0" borderId="18" xfId="58" applyFont="1" applyBorder="1" applyAlignment="1">
      <alignment horizontal="center" vertical="top"/>
    </xf>
    <xf numFmtId="0" fontId="36" fillId="0" borderId="23" xfId="0" applyFont="1" applyBorder="1" applyAlignment="1">
      <alignment horizontal="center" vertical="top"/>
    </xf>
    <xf numFmtId="0" fontId="36" fillId="0" borderId="28" xfId="0" applyFont="1" applyBorder="1" applyAlignment="1">
      <alignment horizontal="center" vertical="top"/>
    </xf>
    <xf numFmtId="0" fontId="36" fillId="0" borderId="0" xfId="0" applyFont="1" applyAlignment="1">
      <alignment horizontal="center" vertical="top"/>
    </xf>
    <xf numFmtId="4" fontId="30" fillId="0" borderId="31" xfId="0" applyNumberFormat="1" applyFont="1" applyBorder="1" applyAlignment="1">
      <alignment horizontal="center"/>
    </xf>
    <xf numFmtId="181" fontId="47" fillId="0" borderId="0" xfId="0" applyNumberFormat="1" applyFont="1"/>
    <xf numFmtId="0" fontId="47" fillId="0" borderId="0" xfId="0" applyFont="1"/>
    <xf numFmtId="4" fontId="47" fillId="0" borderId="0" xfId="0" applyNumberFormat="1" applyFont="1"/>
    <xf numFmtId="0" fontId="30" fillId="0" borderId="0" xfId="0" applyFont="1" applyAlignment="1">
      <alignment horizontal="justify" vertical="center"/>
    </xf>
    <xf numFmtId="0" fontId="30" fillId="0" borderId="0" xfId="0" applyFont="1" applyBorder="1" applyAlignment="1">
      <alignment horizontal="left" vertical="top" wrapText="1"/>
    </xf>
    <xf numFmtId="0" fontId="2" fillId="0" borderId="26" xfId="0" applyFont="1" applyBorder="1" applyAlignment="1">
      <alignment horizontal="center"/>
    </xf>
    <xf numFmtId="182" fontId="30" fillId="0" borderId="26" xfId="0" applyNumberFormat="1" applyFont="1" applyBorder="1" applyAlignment="1">
      <alignment horizontal="center" vertical="top"/>
    </xf>
    <xf numFmtId="181" fontId="30" fillId="0" borderId="26" xfId="0" applyNumberFormat="1" applyFont="1" applyBorder="1" applyAlignment="1">
      <alignment vertical="top"/>
    </xf>
    <xf numFmtId="181" fontId="30" fillId="0" borderId="26" xfId="73" applyNumberFormat="1" applyFont="1" applyBorder="1" applyAlignment="1">
      <alignment horizontal="right" vertical="top"/>
    </xf>
    <xf numFmtId="181" fontId="41" fillId="0" borderId="26" xfId="0" applyNumberFormat="1" applyFont="1" applyBorder="1"/>
    <xf numFmtId="4" fontId="30" fillId="0" borderId="26" xfId="0" applyNumberFormat="1" applyFont="1" applyBorder="1" applyAlignment="1">
      <alignment horizontal="center" vertical="top"/>
    </xf>
    <xf numFmtId="0" fontId="30" fillId="0" borderId="26" xfId="0" applyNumberFormat="1" applyFont="1" applyBorder="1" applyAlignment="1">
      <alignment vertical="top"/>
    </xf>
    <xf numFmtId="4" fontId="30" fillId="0" borderId="6" xfId="0" applyNumberFormat="1" applyFont="1" applyBorder="1" applyAlignment="1">
      <alignment horizontal="center" vertical="center"/>
    </xf>
    <xf numFmtId="0" fontId="39" fillId="0" borderId="26" xfId="0" applyFont="1" applyBorder="1" applyAlignment="1">
      <alignment horizontal="center" vertical="top"/>
    </xf>
    <xf numFmtId="0" fontId="30" fillId="0" borderId="26" xfId="0" applyFont="1" applyBorder="1" applyAlignment="1">
      <alignment horizontal="justify" vertical="top" wrapText="1"/>
    </xf>
    <xf numFmtId="0" fontId="39" fillId="0" borderId="26" xfId="0" applyFont="1" applyBorder="1" applyAlignment="1">
      <alignment horizontal="justify" vertical="top" wrapText="1"/>
    </xf>
    <xf numFmtId="2" fontId="43" fillId="0" borderId="26" xfId="104" applyNumberFormat="1" applyFont="1" applyBorder="1"/>
    <xf numFmtId="0" fontId="34" fillId="0" borderId="26" xfId="104" applyFont="1" applyBorder="1" applyAlignment="1">
      <alignment horizontal="center" vertical="top"/>
    </xf>
    <xf numFmtId="4" fontId="34" fillId="0" borderId="26" xfId="104" applyNumberFormat="1" applyFont="1" applyBorder="1" applyAlignment="1">
      <alignment horizontal="center" vertical="top"/>
    </xf>
    <xf numFmtId="0" fontId="37" fillId="0" borderId="28" xfId="104" applyFont="1" applyBorder="1" applyAlignment="1">
      <alignment horizontal="center" vertical="top"/>
    </xf>
    <xf numFmtId="0" fontId="34" fillId="0" borderId="28" xfId="104" applyFont="1" applyBorder="1" applyAlignment="1">
      <alignment horizontal="center" vertical="center"/>
    </xf>
    <xf numFmtId="0" fontId="34" fillId="0" borderId="12" xfId="104" applyFont="1" applyBorder="1" applyAlignment="1">
      <alignment horizontal="center" vertical="center"/>
    </xf>
    <xf numFmtId="49" fontId="34" fillId="0" borderId="26" xfId="104" applyNumberFormat="1" applyFont="1" applyBorder="1" applyAlignment="1">
      <alignment horizontal="center" vertical="top"/>
    </xf>
    <xf numFmtId="2" fontId="34" fillId="0" borderId="26" xfId="104" applyNumberFormat="1" applyFont="1" applyBorder="1"/>
    <xf numFmtId="0" fontId="34" fillId="0" borderId="26" xfId="104" applyFont="1" applyBorder="1" applyAlignment="1">
      <alignment horizontal="center" vertical="center"/>
    </xf>
    <xf numFmtId="4" fontId="34" fillId="0" borderId="26" xfId="104" applyNumberFormat="1" applyFont="1" applyBorder="1" applyAlignment="1">
      <alignment horizontal="center" vertical="center"/>
    </xf>
    <xf numFmtId="2" fontId="34" fillId="0" borderId="26" xfId="104" applyNumberFormat="1" applyFont="1" applyBorder="1" applyAlignment="1">
      <alignment horizontal="center" vertical="center"/>
    </xf>
    <xf numFmtId="49" fontId="37" fillId="0" borderId="26" xfId="104" applyNumberFormat="1" applyFont="1" applyFill="1" applyBorder="1" applyAlignment="1">
      <alignment horizontal="center" vertical="top"/>
    </xf>
    <xf numFmtId="0" fontId="34" fillId="0" borderId="26" xfId="104" applyFont="1" applyFill="1" applyBorder="1" applyAlignment="1">
      <alignment horizontal="center" vertical="center"/>
    </xf>
    <xf numFmtId="2" fontId="34" fillId="0" borderId="26" xfId="104" applyNumberFormat="1" applyFont="1" applyFill="1" applyBorder="1" applyAlignment="1">
      <alignment horizontal="center" vertical="center"/>
    </xf>
    <xf numFmtId="2" fontId="43" fillId="0" borderId="26" xfId="104" applyNumberFormat="1" applyFont="1" applyFill="1" applyBorder="1"/>
    <xf numFmtId="0" fontId="34" fillId="0" borderId="24" xfId="104" applyFont="1" applyBorder="1" applyAlignment="1">
      <alignment horizontal="center" vertical="top"/>
    </xf>
    <xf numFmtId="4" fontId="34" fillId="0" borderId="24" xfId="104" applyNumberFormat="1" applyFont="1" applyBorder="1" applyAlignment="1">
      <alignment horizontal="center" vertical="top"/>
    </xf>
    <xf numFmtId="2" fontId="34" fillId="0" borderId="32" xfId="104" applyNumberFormat="1" applyFont="1" applyBorder="1" applyAlignment="1">
      <alignment horizontal="center" vertical="top"/>
    </xf>
    <xf numFmtId="0" fontId="32" fillId="0" borderId="0" xfId="42" applyFont="1" applyAlignment="1">
      <alignment horizontal="center"/>
    </xf>
    <xf numFmtId="0" fontId="33" fillId="0" borderId="0" xfId="42" applyFont="1" applyAlignment="1">
      <alignment horizontal="center"/>
    </xf>
    <xf numFmtId="0" fontId="35" fillId="0" borderId="0" xfId="42" applyFont="1" applyAlignment="1">
      <alignment horizontal="center" vertical="center"/>
    </xf>
    <xf numFmtId="0" fontId="29" fillId="0" borderId="0" xfId="42" applyFont="1" applyAlignment="1">
      <alignment horizontal="center"/>
    </xf>
    <xf numFmtId="0" fontId="20" fillId="0" borderId="0" xfId="42" applyFont="1" applyAlignment="1">
      <alignment horizontal="center"/>
    </xf>
    <xf numFmtId="0" fontId="10" fillId="0" borderId="0" xfId="42" applyFont="1" applyAlignment="1">
      <alignment horizontal="center"/>
    </xf>
    <xf numFmtId="0" fontId="28" fillId="0" borderId="0" xfId="42" applyFont="1" applyAlignment="1">
      <alignment horizontal="center"/>
    </xf>
    <xf numFmtId="0" fontId="31" fillId="0" borderId="0" xfId="42" applyFont="1" applyAlignment="1">
      <alignment horizontal="center" vertical="center"/>
    </xf>
    <xf numFmtId="49" fontId="35" fillId="0" borderId="0" xfId="42" applyNumberFormat="1" applyFont="1" applyAlignment="1">
      <alignment horizontal="center" vertical="center"/>
    </xf>
    <xf numFmtId="0" fontId="29" fillId="0" borderId="0" xfId="41" applyFont="1" applyAlignment="1">
      <alignment horizontal="left" vertical="top"/>
    </xf>
    <xf numFmtId="0" fontId="30" fillId="0" borderId="0" xfId="42" applyFont="1" applyAlignment="1">
      <alignment horizontal="left" vertical="top"/>
    </xf>
    <xf numFmtId="0" fontId="29" fillId="0" borderId="0" xfId="41" applyFont="1" applyAlignment="1">
      <alignment horizontal="left" vertical="center"/>
    </xf>
    <xf numFmtId="0" fontId="30" fillId="0" borderId="0" xfId="42" applyFont="1" applyAlignment="1">
      <alignment horizontal="left"/>
    </xf>
    <xf numFmtId="0" fontId="37" fillId="0" borderId="0" xfId="42" applyFont="1" applyAlignment="1">
      <alignment horizontal="left" vertical="center"/>
    </xf>
    <xf numFmtId="0" fontId="37" fillId="0" borderId="0" xfId="42" applyFont="1" applyAlignment="1">
      <alignment horizontal="left"/>
    </xf>
    <xf numFmtId="4" fontId="48" fillId="0" borderId="0" xfId="73" applyNumberFormat="1" applyFont="1" applyBorder="1" applyAlignment="1">
      <alignment horizontal="center" vertical="center"/>
    </xf>
    <xf numFmtId="4" fontId="48" fillId="0" borderId="0" xfId="73" applyNumberFormat="1" applyFont="1" applyBorder="1" applyAlignment="1">
      <alignment horizontal="center" vertical="center" wrapText="1"/>
    </xf>
    <xf numFmtId="4" fontId="48" fillId="0" borderId="0" xfId="73" applyNumberFormat="1" applyFont="1" applyFill="1" applyBorder="1" applyAlignment="1">
      <alignment horizontal="center" vertical="center"/>
    </xf>
    <xf numFmtId="4" fontId="48" fillId="0" borderId="0" xfId="73" applyNumberFormat="1" applyFont="1" applyFill="1" applyBorder="1" applyAlignment="1">
      <alignment horizontal="center" vertical="center" wrapText="1"/>
    </xf>
    <xf numFmtId="0" fontId="34" fillId="0" borderId="12" xfId="104" applyFont="1" applyBorder="1" applyAlignment="1">
      <alignment horizontal="left" vertical="top" wrapText="1"/>
    </xf>
    <xf numFmtId="0" fontId="34" fillId="0" borderId="13" xfId="104" applyFont="1" applyBorder="1" applyAlignment="1">
      <alignment horizontal="left" vertical="top" wrapText="1"/>
    </xf>
    <xf numFmtId="0" fontId="37" fillId="0" borderId="12" xfId="104" applyFont="1" applyBorder="1" applyAlignment="1">
      <alignment horizontal="justify" vertical="top" wrapText="1"/>
    </xf>
    <xf numFmtId="0" fontId="37" fillId="0" borderId="13" xfId="104" applyFont="1" applyBorder="1" applyAlignment="1">
      <alignment horizontal="justify" vertical="top" wrapText="1"/>
    </xf>
    <xf numFmtId="0" fontId="37" fillId="5" borderId="12" xfId="104" applyFont="1" applyFill="1" applyBorder="1" applyAlignment="1">
      <alignment horizontal="left" vertical="justify" wrapText="1"/>
    </xf>
    <xf numFmtId="0" fontId="37" fillId="5" borderId="13" xfId="104" applyFont="1" applyFill="1" applyBorder="1" applyAlignment="1">
      <alignment horizontal="left" vertical="justify" wrapText="1"/>
    </xf>
    <xf numFmtId="0" fontId="37" fillId="5" borderId="0" xfId="104" applyFont="1" applyFill="1" applyBorder="1" applyAlignment="1">
      <alignment horizontal="justify" vertical="justify" wrapText="1"/>
    </xf>
    <xf numFmtId="0" fontId="37" fillId="5" borderId="13" xfId="104" applyFont="1" applyFill="1" applyBorder="1" applyAlignment="1">
      <alignment horizontal="justify" vertical="justify"/>
    </xf>
    <xf numFmtId="0" fontId="34" fillId="0" borderId="12" xfId="104" applyFont="1" applyBorder="1" applyAlignment="1">
      <alignment horizontal="justify" vertical="top" wrapText="1"/>
    </xf>
    <xf numFmtId="0" fontId="34" fillId="0" borderId="13" xfId="104" applyFont="1" applyBorder="1" applyAlignment="1">
      <alignment horizontal="justify" vertical="top" wrapText="1"/>
    </xf>
    <xf numFmtId="0" fontId="37" fillId="0" borderId="12" xfId="104" applyFont="1" applyBorder="1" applyAlignment="1">
      <alignment horizontal="left" vertical="top" wrapText="1"/>
    </xf>
    <xf numFmtId="0" fontId="37" fillId="0" borderId="13" xfId="104" applyFont="1" applyBorder="1" applyAlignment="1">
      <alignment horizontal="left" vertical="top" wrapText="1"/>
    </xf>
    <xf numFmtId="0" fontId="34" fillId="0" borderId="28" xfId="104" applyFont="1" applyBorder="1" applyAlignment="1">
      <alignment horizontal="left" vertical="top" wrapText="1"/>
    </xf>
    <xf numFmtId="0" fontId="37" fillId="0" borderId="28" xfId="104" applyFont="1" applyBorder="1" applyAlignment="1">
      <alignment horizontal="left" vertical="top" wrapText="1"/>
    </xf>
    <xf numFmtId="0" fontId="34" fillId="0" borderId="28" xfId="104" applyFont="1" applyBorder="1" applyAlignment="1">
      <alignment horizontal="justify" vertical="top" wrapText="1"/>
    </xf>
    <xf numFmtId="0" fontId="37" fillId="5" borderId="0" xfId="104" applyFont="1" applyFill="1" applyBorder="1" applyAlignment="1">
      <alignment horizontal="justify" vertical="top" wrapText="1"/>
    </xf>
    <xf numFmtId="0" fontId="37" fillId="5" borderId="13" xfId="104" applyFont="1" applyFill="1" applyBorder="1" applyAlignment="1">
      <alignment horizontal="justify" vertical="top"/>
    </xf>
    <xf numFmtId="0" fontId="37" fillId="5" borderId="0" xfId="104" applyFont="1" applyFill="1" applyBorder="1" applyAlignment="1">
      <alignment horizontal="left" vertical="top" wrapText="1"/>
    </xf>
    <xf numFmtId="0" fontId="37" fillId="5" borderId="13" xfId="104" applyFont="1" applyFill="1" applyBorder="1" applyAlignment="1">
      <alignment horizontal="left" vertical="top"/>
    </xf>
    <xf numFmtId="0" fontId="37" fillId="0" borderId="0" xfId="104" applyFont="1" applyBorder="1" applyAlignment="1">
      <alignment horizontal="left" vertical="top" wrapText="1"/>
    </xf>
    <xf numFmtId="0" fontId="34" fillId="6" borderId="0" xfId="104" applyFont="1" applyFill="1" applyAlignment="1">
      <alignment horizontal="left" vertical="justify"/>
    </xf>
    <xf numFmtId="0" fontId="44" fillId="6" borderId="0" xfId="104" applyFont="1" applyFill="1" applyAlignment="1">
      <alignment horizontal="left"/>
    </xf>
    <xf numFmtId="0" fontId="37" fillId="3" borderId="17" xfId="104" applyFont="1" applyFill="1" applyBorder="1" applyAlignment="1">
      <alignment horizontal="center" vertical="center"/>
    </xf>
    <xf numFmtId="0" fontId="34" fillId="0" borderId="0" xfId="104" applyFont="1" applyBorder="1" applyAlignment="1">
      <alignment horizontal="justify" vertical="justify" wrapText="1"/>
    </xf>
    <xf numFmtId="0" fontId="34" fillId="0" borderId="13" xfId="104" applyFont="1" applyBorder="1" applyAlignment="1">
      <alignment horizontal="justify" vertical="justify"/>
    </xf>
    <xf numFmtId="0" fontId="34" fillId="0" borderId="0" xfId="104" applyFont="1" applyBorder="1" applyAlignment="1">
      <alignment horizontal="justify" vertical="top" wrapText="1"/>
    </xf>
    <xf numFmtId="0" fontId="37" fillId="5" borderId="12" xfId="104" applyFont="1" applyFill="1" applyBorder="1" applyAlignment="1">
      <alignment horizontal="left" vertical="top" wrapText="1"/>
    </xf>
    <xf numFmtId="0" fontId="37" fillId="5" borderId="13" xfId="104" applyFont="1" applyFill="1" applyBorder="1" applyAlignment="1">
      <alignment horizontal="left" vertical="top" wrapText="1"/>
    </xf>
    <xf numFmtId="0" fontId="34" fillId="0" borderId="13" xfId="104" applyFont="1" applyBorder="1" applyAlignment="1">
      <alignment horizontal="justify" vertical="top"/>
    </xf>
    <xf numFmtId="0" fontId="37" fillId="0" borderId="24" xfId="104" applyFont="1" applyBorder="1" applyAlignment="1">
      <alignment horizontal="center" vertical="top"/>
    </xf>
    <xf numFmtId="0" fontId="34" fillId="0" borderId="6" xfId="104" applyFont="1" applyBorder="1" applyAlignment="1">
      <alignment horizontal="justify" vertical="top" wrapText="1"/>
    </xf>
    <xf numFmtId="0" fontId="34" fillId="0" borderId="6" xfId="104" applyFont="1" applyBorder="1" applyAlignment="1">
      <alignment horizontal="justify" vertical="top"/>
    </xf>
    <xf numFmtId="0" fontId="34" fillId="0" borderId="0" xfId="104" applyFont="1" applyBorder="1" applyAlignment="1">
      <alignment horizontal="justify" vertical="center" wrapText="1"/>
    </xf>
    <xf numFmtId="0" fontId="34" fillId="0" borderId="13" xfId="104" applyFont="1" applyBorder="1" applyAlignment="1">
      <alignment horizontal="justify" vertical="center"/>
    </xf>
    <xf numFmtId="0" fontId="34" fillId="0" borderId="28" xfId="104" applyFont="1" applyBorder="1" applyAlignment="1">
      <alignment horizontal="left" vertical="center" wrapText="1"/>
    </xf>
    <xf numFmtId="0" fontId="34" fillId="0" borderId="13" xfId="104" applyFont="1" applyBorder="1" applyAlignment="1">
      <alignment horizontal="left" vertical="center" wrapText="1"/>
    </xf>
    <xf numFmtId="0" fontId="34" fillId="0" borderId="12" xfId="104" applyFont="1" applyBorder="1" applyAlignment="1">
      <alignment horizontal="left" vertical="center" wrapText="1"/>
    </xf>
    <xf numFmtId="0" fontId="37" fillId="0" borderId="0" xfId="104" applyFont="1" applyBorder="1" applyAlignment="1">
      <alignment horizontal="justify" vertical="top" wrapText="1"/>
    </xf>
    <xf numFmtId="0" fontId="37" fillId="0" borderId="13" xfId="104" applyFont="1" applyBorder="1" applyAlignment="1">
      <alignment horizontal="justify" vertical="top"/>
    </xf>
    <xf numFmtId="0" fontId="34" fillId="0" borderId="29" xfId="104" applyFont="1" applyBorder="1" applyAlignment="1">
      <alignment horizontal="justify" vertical="top" wrapText="1"/>
    </xf>
    <xf numFmtId="0" fontId="34" fillId="0" borderId="32" xfId="104" applyFont="1" applyBorder="1" applyAlignment="1">
      <alignment horizontal="justify" vertical="top"/>
    </xf>
    <xf numFmtId="0" fontId="37" fillId="5" borderId="28" xfId="104" applyFont="1" applyFill="1" applyBorder="1" applyAlignment="1">
      <alignment horizontal="left" vertical="top" wrapText="1"/>
    </xf>
    <xf numFmtId="0" fontId="34" fillId="0" borderId="0" xfId="104" applyFont="1" applyBorder="1" applyAlignment="1">
      <alignment horizontal="justify" vertical="top"/>
    </xf>
    <xf numFmtId="0" fontId="37" fillId="0" borderId="0" xfId="104" applyFont="1" applyBorder="1" applyAlignment="1">
      <alignment horizontal="justify" vertical="top"/>
    </xf>
    <xf numFmtId="0" fontId="37" fillId="0" borderId="28" xfId="104" applyFont="1" applyFill="1" applyBorder="1" applyAlignment="1">
      <alignment horizontal="left" vertical="top" wrapText="1"/>
    </xf>
    <xf numFmtId="0" fontId="37" fillId="0" borderId="13" xfId="104" applyFont="1" applyFill="1" applyBorder="1" applyAlignment="1">
      <alignment horizontal="left" vertical="top" wrapText="1"/>
    </xf>
    <xf numFmtId="0" fontId="37" fillId="7" borderId="12" xfId="104" applyFont="1" applyFill="1" applyBorder="1" applyAlignment="1">
      <alignment horizontal="left" vertical="top" wrapText="1"/>
    </xf>
    <xf numFmtId="0" fontId="37" fillId="7" borderId="13" xfId="104" applyFont="1" applyFill="1" applyBorder="1" applyAlignment="1">
      <alignment horizontal="left" vertical="top" wrapText="1"/>
    </xf>
    <xf numFmtId="0" fontId="37" fillId="5" borderId="12" xfId="104" applyFont="1" applyFill="1" applyBorder="1" applyAlignment="1">
      <alignment horizontal="justify" vertical="top" wrapText="1"/>
    </xf>
    <xf numFmtId="0" fontId="37" fillId="5" borderId="13" xfId="104" applyFont="1" applyFill="1" applyBorder="1" applyAlignment="1">
      <alignment horizontal="justify" vertical="top" wrapText="1"/>
    </xf>
  </cellXfs>
  <cellStyles count="105">
    <cellStyle name="=C:\WINDOWS\SYSTEM32\COMMAND.COM" xfId="1"/>
    <cellStyle name="•W_laroux" xfId="2"/>
    <cellStyle name="Border" xfId="3"/>
    <cellStyle name="Calc Currency (0)" xfId="4"/>
    <cellStyle name="Calc Currency (2)" xfId="5"/>
    <cellStyle name="Calc Percent (0)" xfId="6"/>
    <cellStyle name="Calc Percent (1)" xfId="7"/>
    <cellStyle name="Calc Percent (2)" xfId="8"/>
    <cellStyle name="Calc Units (0)" xfId="9"/>
    <cellStyle name="Calc Units (1)" xfId="10"/>
    <cellStyle name="Calc Units (2)" xfId="11"/>
    <cellStyle name="Comma [00]" xfId="12"/>
    <cellStyle name="Currency [00]" xfId="13"/>
    <cellStyle name="Currency0 2" xfId="93"/>
    <cellStyle name="Date Short" xfId="14"/>
    <cellStyle name="Enter Currency (0)" xfId="15"/>
    <cellStyle name="Enter Currency (2)" xfId="16"/>
    <cellStyle name="Enter Units (0)" xfId="17"/>
    <cellStyle name="Enter Units (1)" xfId="18"/>
    <cellStyle name="Enter Units (2)" xfId="19"/>
    <cellStyle name="ESTI1 - Modelo1" xfId="20"/>
    <cellStyle name="Estilo 1" xfId="21"/>
    <cellStyle name="Euro" xfId="22"/>
    <cellStyle name="Grey" xfId="23"/>
    <cellStyle name="Header1" xfId="24"/>
    <cellStyle name="Header2" xfId="25"/>
    <cellStyle name="Input [yellow]" xfId="26"/>
    <cellStyle name="Link Currency (0)" xfId="27"/>
    <cellStyle name="Link Currency (2)" xfId="28"/>
    <cellStyle name="Link Units (0)" xfId="29"/>
    <cellStyle name="Link Units (1)" xfId="30"/>
    <cellStyle name="Link Units (2)" xfId="31"/>
    <cellStyle name="Millares [0]_Cover-pages" xfId="32"/>
    <cellStyle name="Millares_Cover-pages" xfId="33"/>
    <cellStyle name="Moneda [0]_Cover-pages" xfId="34"/>
    <cellStyle name="Moneda_Cover-pages" xfId="35"/>
    <cellStyle name="Normal" xfId="0" builtinId="0"/>
    <cellStyle name="Normal - Style1" xfId="36"/>
    <cellStyle name="Normal 10" xfId="73"/>
    <cellStyle name="Normal 11" xfId="62"/>
    <cellStyle name="Normal 12" xfId="65"/>
    <cellStyle name="Normal 13" xfId="81"/>
    <cellStyle name="Normal 14" xfId="63"/>
    <cellStyle name="Normal 15" xfId="82"/>
    <cellStyle name="Normal 16" xfId="83"/>
    <cellStyle name="Normal 17" xfId="84"/>
    <cellStyle name="Normal 18" xfId="85"/>
    <cellStyle name="Normal 19" xfId="86"/>
    <cellStyle name="Normal 2" xfId="37"/>
    <cellStyle name="Normal 2 2" xfId="57"/>
    <cellStyle name="Normal 2 2 2" xfId="66"/>
    <cellStyle name="Normal 2 2 2 2" xfId="95"/>
    <cellStyle name="Normal 2 3" xfId="61"/>
    <cellStyle name="Normal 2 3 2" xfId="94"/>
    <cellStyle name="Normal 20" xfId="67"/>
    <cellStyle name="Normal 20 2" xfId="87"/>
    <cellStyle name="Normal 21" xfId="88"/>
    <cellStyle name="Normal 22" xfId="89"/>
    <cellStyle name="Normal 23" xfId="90"/>
    <cellStyle name="Normal 24" xfId="91"/>
    <cellStyle name="Normal 25" xfId="78"/>
    <cellStyle name="Normal 26" xfId="79"/>
    <cellStyle name="Normal 27" xfId="64"/>
    <cellStyle name="Normal 28" xfId="104"/>
    <cellStyle name="Normal 3" xfId="38"/>
    <cellStyle name="Normal 3 2" xfId="70"/>
    <cellStyle name="Normal 34" xfId="75"/>
    <cellStyle name="Normal 37" xfId="77"/>
    <cellStyle name="Normal 38" xfId="68"/>
    <cellStyle name="Normal 39" xfId="76"/>
    <cellStyle name="Normal 4" xfId="39"/>
    <cellStyle name="Normal 4 2" xfId="71"/>
    <cellStyle name="Normal 47" xfId="103"/>
    <cellStyle name="Normal 5" xfId="40"/>
    <cellStyle name="Normal 5 2" xfId="72"/>
    <cellStyle name="Normal 55" xfId="97"/>
    <cellStyle name="Normal 57" xfId="74"/>
    <cellStyle name="Normal 58" xfId="102"/>
    <cellStyle name="Normal 59" xfId="100"/>
    <cellStyle name="Normal 6" xfId="58"/>
    <cellStyle name="Normal 61" xfId="98"/>
    <cellStyle name="Normal 62" xfId="99"/>
    <cellStyle name="Normal 66" xfId="101"/>
    <cellStyle name="Normal 7" xfId="59"/>
    <cellStyle name="Normal 7 2" xfId="92"/>
    <cellStyle name="Normal 8" xfId="60"/>
    <cellStyle name="Normal 8 2" xfId="69"/>
    <cellStyle name="Normal 9" xfId="80"/>
    <cellStyle name="Normal_Lamaçães (Braga)" xfId="41"/>
    <cellStyle name="Normal_NR Caniço Resumo" xfId="42"/>
    <cellStyle name="normální_laroux" xfId="43"/>
    <cellStyle name="Œ…‹æØ‚è [0.00]_laroux" xfId="44"/>
    <cellStyle name="Œ…‹æØ‚è_laroux" xfId="45"/>
    <cellStyle name="Percent [0]" xfId="46"/>
    <cellStyle name="Percent [00]" xfId="47"/>
    <cellStyle name="Percent [2]" xfId="48"/>
    <cellStyle name="Percentagem 2" xfId="96"/>
    <cellStyle name="PrePop Currency (0)" xfId="49"/>
    <cellStyle name="PrePop Currency (2)" xfId="50"/>
    <cellStyle name="PrePop Units (0)" xfId="51"/>
    <cellStyle name="PrePop Units (1)" xfId="52"/>
    <cellStyle name="PrePop Units (2)" xfId="53"/>
    <cellStyle name="Text Indent A" xfId="54"/>
    <cellStyle name="Text Indent B" xfId="55"/>
    <cellStyle name="Text Indent C" xfId="5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lha1"/>
  <dimension ref="A1"/>
  <sheetViews>
    <sheetView zoomScaleSheetLayoutView="6" workbookViewId="0"/>
  </sheetViews>
  <sheetFormatPr defaultColWidth="8.88671875" defaultRowHeight="13.2" x14ac:dyDescent="0.25"/>
  <sheetData/>
  <phoneticPr fontId="0"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showGridLines="0" showZeros="0" zoomScaleNormal="100" workbookViewId="0">
      <pane ySplit="6" topLeftCell="A7" activePane="bottomLeft" state="frozen"/>
      <selection pane="bottomLeft" activeCell="B13" sqref="B13"/>
    </sheetView>
  </sheetViews>
  <sheetFormatPr defaultColWidth="9.109375" defaultRowHeight="10.199999999999999" x14ac:dyDescent="0.2"/>
  <cols>
    <col min="1" max="1" width="6.88671875" style="20" customWidth="1"/>
    <col min="2" max="2" width="46.5546875" style="21" customWidth="1"/>
    <col min="3" max="3" width="3.44140625" style="20" customWidth="1"/>
    <col min="4" max="6" width="9.33203125" style="22" customWidth="1"/>
    <col min="7" max="7" width="9.88671875" style="23" customWidth="1"/>
    <col min="8" max="8" width="9.33203125" style="22" customWidth="1"/>
    <col min="9" max="9" width="9.33203125" style="24" customWidth="1"/>
    <col min="10" max="16384" width="9.109375" style="19"/>
  </cols>
  <sheetData>
    <row r="1" spans="1:12" s="8" customFormat="1" ht="18.75" customHeight="1" x14ac:dyDescent="0.3">
      <c r="A1" s="533" t="str">
        <f>'Resumo Med'!A6:G6</f>
        <v xml:space="preserve">New Porto Caio_Cabinda Buildings   </v>
      </c>
      <c r="B1" s="533"/>
      <c r="C1" s="533"/>
      <c r="D1" s="533"/>
      <c r="E1" s="55"/>
      <c r="F1" s="56"/>
      <c r="G1" s="57"/>
      <c r="H1" s="58"/>
      <c r="I1" s="46"/>
    </row>
    <row r="2" spans="1:12" s="8" customFormat="1" ht="18.75" customHeight="1" x14ac:dyDescent="0.3">
      <c r="A2" s="535" t="str">
        <f>'Resumo Med'!A8:G8</f>
        <v xml:space="preserve">04_IS PS Building    </v>
      </c>
      <c r="B2" s="535"/>
      <c r="C2" s="45"/>
      <c r="D2" s="45"/>
      <c r="E2" s="47"/>
      <c r="F2" s="59"/>
      <c r="G2" s="60"/>
      <c r="H2" s="58"/>
      <c r="I2" s="61"/>
    </row>
    <row r="3" spans="1:12" s="8" customFormat="1" ht="18.75" customHeight="1" x14ac:dyDescent="0.3">
      <c r="A3" s="532" t="str">
        <f>'Cap.6'!A3</f>
        <v xml:space="preserve">Execution Project  </v>
      </c>
      <c r="B3" s="532"/>
      <c r="C3" s="45"/>
      <c r="D3" s="45"/>
      <c r="E3" s="47"/>
      <c r="F3" s="62"/>
      <c r="G3" s="60"/>
      <c r="H3" s="63"/>
      <c r="I3" s="46"/>
    </row>
    <row r="4" spans="1:12" s="8" customFormat="1" ht="18.75" customHeight="1" x14ac:dyDescent="0.3">
      <c r="A4" s="352" t="str">
        <f>'Resumo Med'!A15:G15</f>
        <v>JANUARY 2025</v>
      </c>
      <c r="B4" s="350"/>
      <c r="C4" s="45"/>
      <c r="D4" s="45"/>
      <c r="E4" s="47"/>
      <c r="F4" s="62"/>
      <c r="G4" s="60"/>
      <c r="H4" s="63"/>
      <c r="I4" s="46"/>
    </row>
    <row r="5" spans="1:12" s="8" customFormat="1" ht="18.75" customHeight="1" x14ac:dyDescent="0.3">
      <c r="A5" s="43"/>
      <c r="B5" s="44"/>
      <c r="C5" s="45"/>
      <c r="D5" s="45"/>
      <c r="E5" s="47"/>
      <c r="F5" s="62"/>
      <c r="G5" s="60"/>
      <c r="H5" s="63"/>
      <c r="I5" s="46" t="s">
        <v>1</v>
      </c>
    </row>
    <row r="6" spans="1:12" s="8" customFormat="1" ht="35.25" customHeight="1" x14ac:dyDescent="0.2">
      <c r="A6" s="74" t="s">
        <v>0</v>
      </c>
      <c r="B6" s="75" t="s">
        <v>3</v>
      </c>
      <c r="C6" s="76" t="s">
        <v>2</v>
      </c>
      <c r="D6" s="77" t="s">
        <v>4</v>
      </c>
      <c r="E6" s="78" t="s">
        <v>5</v>
      </c>
      <c r="F6" s="77" t="s">
        <v>6</v>
      </c>
      <c r="G6" s="79" t="s">
        <v>7</v>
      </c>
      <c r="H6" s="80" t="s">
        <v>8</v>
      </c>
      <c r="I6" s="81" t="s">
        <v>9</v>
      </c>
    </row>
    <row r="7" spans="1:12" ht="13.2" x14ac:dyDescent="0.25">
      <c r="A7" s="82"/>
      <c r="B7" s="83"/>
      <c r="C7" s="84"/>
      <c r="D7" s="85"/>
      <c r="E7" s="85"/>
      <c r="F7" s="85"/>
      <c r="G7" s="85" t="str">
        <f>IF(C7=0,"",IF(AND(D7&lt;&gt;0,E7&lt;&gt;0,F7&lt;&gt;0),C7*D7*E7*F7,IF(AND(D7&lt;&gt;0,E7&lt;&gt;0,F7=0),C7*D7*E7,IF(AND(D7&lt;&gt;0,E7=0,F7&lt;&gt;0),C7*D7*F7,IF(AND(D7&lt;&gt;0,E7=0,F7=0,F7),C7*D7,"CORRIGIR")))))</f>
        <v/>
      </c>
      <c r="H7" s="85"/>
      <c r="I7" s="86"/>
    </row>
    <row r="8" spans="1:12" ht="21.75" customHeight="1" x14ac:dyDescent="0.25">
      <c r="A8" s="87" t="s">
        <v>29</v>
      </c>
      <c r="B8" s="88" t="str">
        <f>'Resumo Med'!D32</f>
        <v xml:space="preserve">- ROOFING </v>
      </c>
      <c r="C8" s="84"/>
      <c r="D8" s="85"/>
      <c r="E8" s="85"/>
      <c r="F8" s="85"/>
      <c r="G8" s="85" t="str">
        <f>IF(C8=0,"",IF(AND(D8&lt;&gt;0,E8&lt;&gt;0,F8&lt;&gt;0),C8*D8*E8*F8,IF(AND(D8&lt;&gt;0,E8&lt;&gt;0,F8=0),C8*D8*E8,IF(AND(D8&lt;&gt;0,E8=0,F8&lt;&gt;0),C8*D8*F8,IF(AND(D8&lt;&gt;0,E8=0,F8=0,F8),C8*D8,"CORRIGIR")))))</f>
        <v/>
      </c>
      <c r="H8" s="85"/>
      <c r="I8" s="86"/>
      <c r="L8" s="19">
        <v>148.97999999999999</v>
      </c>
    </row>
    <row r="9" spans="1:12" ht="105.75" customHeight="1" x14ac:dyDescent="0.25">
      <c r="A9" s="95" t="s">
        <v>39</v>
      </c>
      <c r="B9" s="103" t="s">
        <v>247</v>
      </c>
      <c r="C9" s="147"/>
      <c r="D9" s="148"/>
      <c r="E9" s="148"/>
      <c r="F9" s="148"/>
      <c r="G9" s="148"/>
      <c r="H9" s="148"/>
      <c r="I9" s="254"/>
      <c r="L9" s="19">
        <v>100.61</v>
      </c>
    </row>
    <row r="10" spans="1:12" ht="15.75" customHeight="1" x14ac:dyDescent="0.25">
      <c r="A10" s="255"/>
      <c r="B10" s="380"/>
      <c r="C10" s="147"/>
      <c r="D10" s="148"/>
      <c r="E10" s="148"/>
      <c r="F10" s="148"/>
      <c r="G10" s="148"/>
      <c r="H10" s="148">
        <f>L11</f>
        <v>249.58999999999997</v>
      </c>
      <c r="I10" s="254"/>
    </row>
    <row r="11" spans="1:12" ht="17.100000000000001" customHeight="1" x14ac:dyDescent="0.25">
      <c r="A11" s="89"/>
      <c r="B11" s="159"/>
      <c r="C11" s="147"/>
      <c r="D11" s="148"/>
      <c r="E11" s="148"/>
      <c r="F11" s="148"/>
      <c r="G11" s="148"/>
      <c r="H11" s="148"/>
      <c r="I11" s="254" t="s">
        <v>10</v>
      </c>
      <c r="L11" s="489">
        <f>SUM(L8:L9)</f>
        <v>249.58999999999997</v>
      </c>
    </row>
    <row r="12" spans="1:12" ht="17.100000000000001" customHeight="1" x14ac:dyDescent="0.25">
      <c r="A12" s="89"/>
      <c r="B12" s="159"/>
      <c r="C12" s="147"/>
      <c r="D12" s="148"/>
      <c r="E12" s="148"/>
      <c r="F12" s="148"/>
      <c r="G12" s="256" t="str">
        <f>IF(C12=0,"",IF(AND(D12&lt;&gt;0,E12&lt;&gt;0,F12&lt;&gt;0),C12*D12*E12*F12,IF(AND(D12&lt;&gt;0,E12&lt;&gt;0,F12=0),C12*D12*E12,IF(AND(D12&lt;&gt;0,E12=0,F12&lt;&gt;0),C12*D12*F12,IF(AND(D12&lt;&gt;0,E12=0,F12=0,F12),C12*D12,"CORRIGIR")))))</f>
        <v/>
      </c>
      <c r="H12" s="256"/>
      <c r="I12" s="257">
        <f>H10</f>
        <v>249.58999999999997</v>
      </c>
    </row>
    <row r="13" spans="1:12" ht="84" customHeight="1" x14ac:dyDescent="0.25">
      <c r="A13" s="95" t="s">
        <v>96</v>
      </c>
      <c r="B13" s="103" t="s">
        <v>248</v>
      </c>
      <c r="C13" s="420"/>
      <c r="D13" s="421"/>
      <c r="E13" s="421"/>
      <c r="F13" s="421"/>
      <c r="G13" s="421"/>
      <c r="H13" s="421"/>
      <c r="I13" s="422" t="s">
        <v>10</v>
      </c>
    </row>
    <row r="14" spans="1:12" ht="15.75" customHeight="1" x14ac:dyDescent="0.25">
      <c r="A14" s="89"/>
      <c r="B14" s="479"/>
      <c r="C14" s="420"/>
      <c r="D14" s="421"/>
      <c r="E14" s="421"/>
      <c r="F14" s="421"/>
      <c r="G14" s="256"/>
      <c r="H14" s="256"/>
      <c r="I14" s="257">
        <f>L16</f>
        <v>73.449999999999989</v>
      </c>
      <c r="L14" s="19">
        <v>49.05</v>
      </c>
    </row>
    <row r="15" spans="1:12" ht="17.100000000000001" customHeight="1" x14ac:dyDescent="0.25">
      <c r="A15" s="89"/>
      <c r="B15" s="479"/>
      <c r="C15" s="420"/>
      <c r="D15" s="421"/>
      <c r="E15" s="421"/>
      <c r="F15" s="421"/>
      <c r="G15" s="421"/>
      <c r="H15" s="421"/>
      <c r="I15" s="422"/>
      <c r="L15" s="19">
        <v>24.4</v>
      </c>
    </row>
    <row r="16" spans="1:12" ht="17.100000000000001" customHeight="1" x14ac:dyDescent="0.25">
      <c r="A16" s="89"/>
      <c r="B16" s="479"/>
      <c r="C16" s="420"/>
      <c r="D16" s="421"/>
      <c r="E16" s="421"/>
      <c r="F16" s="421"/>
      <c r="G16" s="421"/>
      <c r="H16" s="421"/>
      <c r="I16" s="422"/>
      <c r="L16" s="489">
        <f>SUM(L14:L15)</f>
        <v>73.449999999999989</v>
      </c>
    </row>
    <row r="17" spans="1:9" ht="17.100000000000001" customHeight="1" x14ac:dyDescent="0.25">
      <c r="A17" s="89"/>
      <c r="B17" s="479"/>
      <c r="C17" s="420"/>
      <c r="D17" s="421"/>
      <c r="E17" s="421"/>
      <c r="F17" s="421"/>
      <c r="G17" s="421"/>
      <c r="H17" s="421"/>
      <c r="I17" s="422"/>
    </row>
    <row r="18" spans="1:9" ht="17.100000000000001" customHeight="1" x14ac:dyDescent="0.25">
      <c r="A18" s="89"/>
      <c r="B18" s="479"/>
      <c r="C18" s="420"/>
      <c r="D18" s="421"/>
      <c r="E18" s="421"/>
      <c r="F18" s="421"/>
      <c r="G18" s="421"/>
      <c r="H18" s="421"/>
      <c r="I18" s="422"/>
    </row>
    <row r="19" spans="1:9" ht="17.100000000000001" customHeight="1" x14ac:dyDescent="0.25">
      <c r="A19" s="89"/>
      <c r="B19" s="479"/>
      <c r="C19" s="420"/>
      <c r="D19" s="421"/>
      <c r="E19" s="421"/>
      <c r="F19" s="421"/>
      <c r="G19" s="421"/>
      <c r="H19" s="421"/>
      <c r="I19" s="422"/>
    </row>
    <row r="20" spans="1:9" ht="17.100000000000001" customHeight="1" x14ac:dyDescent="0.25">
      <c r="A20" s="89"/>
      <c r="B20" s="479"/>
      <c r="C20" s="420"/>
      <c r="D20" s="421"/>
      <c r="E20" s="421"/>
      <c r="F20" s="421"/>
      <c r="G20" s="421"/>
      <c r="H20" s="421"/>
      <c r="I20" s="422"/>
    </row>
    <row r="21" spans="1:9" ht="17.100000000000001" customHeight="1" x14ac:dyDescent="0.25">
      <c r="A21" s="89"/>
      <c r="B21" s="479"/>
      <c r="C21" s="420"/>
      <c r="D21" s="421"/>
      <c r="E21" s="421"/>
      <c r="F21" s="421"/>
      <c r="G21" s="421"/>
      <c r="H21" s="421"/>
      <c r="I21" s="422"/>
    </row>
    <row r="22" spans="1:9" ht="17.100000000000001" customHeight="1" x14ac:dyDescent="0.25">
      <c r="A22" s="89"/>
      <c r="B22" s="479"/>
      <c r="C22" s="420"/>
      <c r="D22" s="421"/>
      <c r="E22" s="421"/>
      <c r="F22" s="421"/>
      <c r="G22" s="421"/>
      <c r="H22" s="421"/>
      <c r="I22" s="422"/>
    </row>
    <row r="23" spans="1:9" ht="17.100000000000001" customHeight="1" x14ac:dyDescent="0.25">
      <c r="A23" s="89"/>
      <c r="B23" s="479"/>
      <c r="C23" s="420"/>
      <c r="D23" s="421"/>
      <c r="E23" s="421"/>
      <c r="F23" s="421"/>
      <c r="G23" s="421"/>
      <c r="H23" s="421"/>
      <c r="I23" s="422"/>
    </row>
    <row r="24" spans="1:9" ht="17.100000000000001" customHeight="1" x14ac:dyDescent="0.25">
      <c r="A24" s="89"/>
      <c r="B24" s="479"/>
      <c r="C24" s="420"/>
      <c r="D24" s="421"/>
      <c r="E24" s="421"/>
      <c r="F24" s="421"/>
      <c r="G24" s="421"/>
      <c r="H24" s="421"/>
      <c r="I24" s="422"/>
    </row>
    <row r="25" spans="1:9" ht="17.100000000000001" customHeight="1" x14ac:dyDescent="0.25">
      <c r="A25" s="89"/>
      <c r="B25" s="479"/>
      <c r="C25" s="420"/>
      <c r="D25" s="421"/>
      <c r="E25" s="421"/>
      <c r="F25" s="421"/>
      <c r="G25" s="421"/>
      <c r="H25" s="421"/>
      <c r="I25" s="422"/>
    </row>
    <row r="26" spans="1:9" ht="17.100000000000001" customHeight="1" x14ac:dyDescent="0.25">
      <c r="A26" s="89"/>
      <c r="B26" s="479"/>
      <c r="C26" s="420"/>
      <c r="D26" s="421"/>
      <c r="E26" s="421"/>
      <c r="F26" s="421"/>
      <c r="G26" s="421"/>
      <c r="H26" s="421"/>
      <c r="I26" s="422"/>
    </row>
    <row r="27" spans="1:9" ht="17.100000000000001" customHeight="1" x14ac:dyDescent="0.25">
      <c r="A27" s="89"/>
      <c r="B27" s="479"/>
      <c r="C27" s="420"/>
      <c r="D27" s="421"/>
      <c r="E27" s="421"/>
      <c r="F27" s="421"/>
      <c r="G27" s="421"/>
      <c r="H27" s="421"/>
      <c r="I27" s="422"/>
    </row>
    <row r="28" spans="1:9" ht="17.100000000000001" customHeight="1" x14ac:dyDescent="0.25">
      <c r="A28" s="89"/>
      <c r="B28" s="479"/>
      <c r="C28" s="420"/>
      <c r="D28" s="421"/>
      <c r="E28" s="421"/>
      <c r="F28" s="421"/>
      <c r="G28" s="421"/>
      <c r="H28" s="421"/>
      <c r="I28" s="422"/>
    </row>
    <row r="29" spans="1:9" ht="17.100000000000001" customHeight="1" x14ac:dyDescent="0.25">
      <c r="A29" s="89"/>
      <c r="B29" s="479"/>
      <c r="C29" s="420"/>
      <c r="D29" s="421"/>
      <c r="E29" s="421"/>
      <c r="F29" s="421"/>
      <c r="G29" s="421"/>
      <c r="H29" s="421"/>
      <c r="I29" s="422"/>
    </row>
    <row r="30" spans="1:9" ht="17.100000000000001" customHeight="1" x14ac:dyDescent="0.25">
      <c r="A30" s="89"/>
      <c r="B30" s="479"/>
      <c r="C30" s="420"/>
      <c r="D30" s="421"/>
      <c r="E30" s="421"/>
      <c r="F30" s="421"/>
      <c r="G30" s="421"/>
      <c r="H30" s="421"/>
      <c r="I30" s="422"/>
    </row>
    <row r="31" spans="1:9" ht="17.100000000000001" customHeight="1" x14ac:dyDescent="0.25">
      <c r="A31" s="89"/>
      <c r="B31" s="479"/>
      <c r="C31" s="420"/>
      <c r="D31" s="421"/>
      <c r="E31" s="421"/>
      <c r="F31" s="421"/>
      <c r="G31" s="421"/>
      <c r="H31" s="421"/>
      <c r="I31" s="422"/>
    </row>
    <row r="32" spans="1:9" ht="17.100000000000001" customHeight="1" x14ac:dyDescent="0.25">
      <c r="A32" s="89"/>
      <c r="B32" s="479"/>
      <c r="C32" s="420"/>
      <c r="D32" s="421"/>
      <c r="E32" s="421"/>
      <c r="F32" s="421"/>
      <c r="G32" s="421"/>
      <c r="H32" s="421"/>
      <c r="I32" s="422"/>
    </row>
    <row r="33" spans="1:12" ht="17.100000000000001" customHeight="1" x14ac:dyDescent="0.25">
      <c r="A33" s="89"/>
      <c r="B33" s="479"/>
      <c r="C33" s="420"/>
      <c r="D33" s="421"/>
      <c r="E33" s="421"/>
      <c r="F33" s="421"/>
      <c r="G33" s="421"/>
      <c r="H33" s="421"/>
      <c r="I33" s="422"/>
    </row>
    <row r="34" spans="1:12" ht="17.100000000000001" customHeight="1" x14ac:dyDescent="0.25">
      <c r="A34" s="89"/>
      <c r="B34" s="479"/>
      <c r="C34" s="420"/>
      <c r="D34" s="421"/>
      <c r="E34" s="421"/>
      <c r="F34" s="421"/>
      <c r="G34" s="421"/>
      <c r="H34" s="421"/>
      <c r="I34" s="422"/>
    </row>
    <row r="35" spans="1:12" ht="17.100000000000001" customHeight="1" x14ac:dyDescent="0.25">
      <c r="A35" s="89"/>
      <c r="B35" s="479"/>
      <c r="C35" s="420"/>
      <c r="D35" s="421"/>
      <c r="E35" s="421"/>
      <c r="F35" s="421"/>
      <c r="G35" s="421"/>
      <c r="H35" s="421"/>
      <c r="I35" s="422"/>
    </row>
    <row r="36" spans="1:12" ht="17.100000000000001" customHeight="1" x14ac:dyDescent="0.25">
      <c r="A36" s="89"/>
      <c r="B36" s="479"/>
      <c r="C36" s="420"/>
      <c r="D36" s="421"/>
      <c r="E36" s="421"/>
      <c r="F36" s="421"/>
      <c r="G36" s="421"/>
      <c r="H36" s="421"/>
      <c r="I36" s="422"/>
    </row>
    <row r="37" spans="1:12" ht="17.100000000000001" customHeight="1" x14ac:dyDescent="0.25">
      <c r="A37" s="89"/>
      <c r="B37" s="479"/>
      <c r="C37" s="420"/>
      <c r="D37" s="421"/>
      <c r="E37" s="421"/>
      <c r="F37" s="421"/>
      <c r="G37" s="421"/>
      <c r="H37" s="421"/>
      <c r="I37" s="422"/>
    </row>
    <row r="38" spans="1:12" ht="17.100000000000001" customHeight="1" x14ac:dyDescent="0.25">
      <c r="A38" s="89"/>
      <c r="B38" s="479"/>
      <c r="C38" s="420"/>
      <c r="D38" s="421"/>
      <c r="E38" s="421"/>
      <c r="F38" s="421"/>
      <c r="G38" s="421"/>
      <c r="H38" s="421"/>
      <c r="I38" s="422"/>
    </row>
    <row r="39" spans="1:12" ht="17.100000000000001" customHeight="1" x14ac:dyDescent="0.25">
      <c r="A39" s="89"/>
      <c r="B39" s="479"/>
      <c r="C39" s="420"/>
      <c r="D39" s="421"/>
      <c r="E39" s="421"/>
      <c r="F39" s="421"/>
      <c r="G39" s="421"/>
      <c r="H39" s="421"/>
      <c r="I39" s="422"/>
    </row>
    <row r="40" spans="1:12" ht="17.100000000000001" customHeight="1" x14ac:dyDescent="0.25">
      <c r="A40" s="93"/>
      <c r="B40" s="103"/>
      <c r="C40" s="147"/>
      <c r="D40" s="148"/>
      <c r="E40" s="148"/>
      <c r="F40" s="148"/>
      <c r="G40" s="148"/>
      <c r="H40" s="148"/>
      <c r="I40" s="254"/>
    </row>
    <row r="41" spans="1:12" ht="17.100000000000001" customHeight="1" x14ac:dyDescent="0.25">
      <c r="A41" s="93"/>
      <c r="B41" s="150"/>
      <c r="C41" s="147"/>
      <c r="D41" s="148"/>
      <c r="E41" s="148"/>
      <c r="F41" s="148"/>
      <c r="G41" s="148"/>
      <c r="H41" s="148"/>
      <c r="I41" s="254"/>
      <c r="L41" s="231"/>
    </row>
    <row r="42" spans="1:12" ht="13.2" x14ac:dyDescent="0.25">
      <c r="A42" s="89"/>
      <c r="B42" s="253"/>
      <c r="C42" s="147"/>
      <c r="D42" s="148"/>
      <c r="E42" s="148"/>
      <c r="F42" s="148"/>
      <c r="G42" s="148"/>
      <c r="H42" s="148"/>
      <c r="I42" s="254"/>
    </row>
    <row r="43" spans="1:12" ht="17.100000000000001" customHeight="1" x14ac:dyDescent="0.25">
      <c r="A43" s="89"/>
      <c r="B43" s="253"/>
      <c r="C43" s="147"/>
      <c r="D43" s="148"/>
      <c r="E43" s="148"/>
      <c r="F43" s="148"/>
      <c r="G43" s="421"/>
      <c r="H43" s="421"/>
      <c r="I43" s="422"/>
    </row>
    <row r="44" spans="1:12" ht="13.2" x14ac:dyDescent="0.25">
      <c r="A44" s="107"/>
      <c r="B44" s="259"/>
      <c r="C44" s="260"/>
      <c r="D44" s="261"/>
      <c r="E44" s="262"/>
      <c r="F44" s="262"/>
      <c r="G44" s="262"/>
      <c r="H44" s="262"/>
      <c r="I44" s="263"/>
    </row>
    <row r="45" spans="1:12" ht="13.2" x14ac:dyDescent="0.25">
      <c r="A45" s="110"/>
      <c r="B45" s="111"/>
      <c r="C45" s="110"/>
      <c r="D45" s="112"/>
      <c r="E45" s="112"/>
      <c r="F45" s="112"/>
      <c r="G45" s="113"/>
      <c r="H45" s="112"/>
      <c r="I45" s="114"/>
    </row>
  </sheetData>
  <mergeCells count="3">
    <mergeCell ref="A2:B2"/>
    <mergeCell ref="A1:D1"/>
    <mergeCell ref="A3:B3"/>
  </mergeCells>
  <phoneticPr fontId="8" type="noConversion"/>
  <pageMargins left="0.59055118110236227" right="0.39370078740157483" top="0.43307086614173229" bottom="0.94488188976377963" header="0" footer="0.39370078740157483"/>
  <pageSetup paperSize="9" scale="83" fitToHeight="0" orientation="portrait" r:id="rId1"/>
  <headerFooter>
    <oddFooter xml:space="preserve">&amp;R&amp;"Neo Sans Light,Normal"&amp;7&amp;A - Pág.&amp;P de &amp;N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7"/>
  <sheetViews>
    <sheetView showGridLines="0" showZeros="0" zoomScaleNormal="100" workbookViewId="0">
      <pane ySplit="6" topLeftCell="A7" activePane="bottomLeft" state="frozen"/>
      <selection pane="bottomLeft" activeCell="B16" sqref="B16"/>
    </sheetView>
  </sheetViews>
  <sheetFormatPr defaultColWidth="9.109375" defaultRowHeight="10.199999999999999" x14ac:dyDescent="0.2"/>
  <cols>
    <col min="1" max="1" width="6.88671875" style="20" customWidth="1"/>
    <col min="2" max="2" width="49" style="21" customWidth="1"/>
    <col min="3" max="3" width="3.44140625" style="20" customWidth="1"/>
    <col min="4" max="6" width="9.33203125" style="22" customWidth="1"/>
    <col min="7" max="7" width="9.33203125" style="23" customWidth="1"/>
    <col min="8" max="8" width="9.33203125" style="22" customWidth="1"/>
    <col min="9" max="9" width="9.33203125" style="24" customWidth="1"/>
    <col min="10" max="16384" width="9.109375" style="19"/>
  </cols>
  <sheetData>
    <row r="1" spans="1:9" s="8" customFormat="1" ht="18.75" customHeight="1" x14ac:dyDescent="0.3">
      <c r="A1" s="53" t="str">
        <f>'Resumo Med'!A6:G6</f>
        <v xml:space="preserve">New Porto Caio_Cabinda Buildings   </v>
      </c>
      <c r="B1" s="54"/>
      <c r="C1" s="55"/>
      <c r="D1" s="55"/>
      <c r="E1" s="55"/>
      <c r="F1" s="56"/>
      <c r="G1" s="57"/>
      <c r="H1" s="58"/>
      <c r="I1" s="46"/>
    </row>
    <row r="2" spans="1:9" s="8" customFormat="1" ht="18.75" customHeight="1" x14ac:dyDescent="0.3">
      <c r="A2" s="536" t="str">
        <f>'Resumo Med'!A8:G8</f>
        <v xml:space="preserve">04_IS PS Building    </v>
      </c>
      <c r="B2" s="536"/>
      <c r="C2" s="45"/>
      <c r="D2" s="45"/>
      <c r="E2" s="47"/>
      <c r="F2" s="59"/>
      <c r="G2" s="60"/>
      <c r="H2" s="58"/>
      <c r="I2" s="61"/>
    </row>
    <row r="3" spans="1:9" s="8" customFormat="1" ht="18.75" customHeight="1" x14ac:dyDescent="0.3">
      <c r="A3" s="534" t="str">
        <f>'Cap.7'!A3</f>
        <v xml:space="preserve">Execution Project  </v>
      </c>
      <c r="B3" s="534"/>
      <c r="C3" s="45"/>
      <c r="D3" s="45"/>
      <c r="E3" s="47"/>
      <c r="F3" s="62"/>
      <c r="G3" s="60"/>
      <c r="H3" s="63"/>
      <c r="I3" s="46"/>
    </row>
    <row r="4" spans="1:9" s="8" customFormat="1" ht="18.75" customHeight="1" x14ac:dyDescent="0.3">
      <c r="A4" s="324" t="str">
        <f>'Resumo Med'!A15:G15</f>
        <v>JANUARY 2025</v>
      </c>
      <c r="B4" s="351"/>
      <c r="C4" s="45"/>
      <c r="D4" s="45"/>
      <c r="E4" s="47"/>
      <c r="F4" s="62"/>
      <c r="G4" s="60"/>
      <c r="H4" s="63"/>
      <c r="I4" s="46"/>
    </row>
    <row r="5" spans="1:9" s="8" customFormat="1" ht="18.75" customHeight="1" x14ac:dyDescent="0.3">
      <c r="A5" s="43"/>
      <c r="B5" s="44"/>
      <c r="C5" s="45"/>
      <c r="D5" s="45"/>
      <c r="E5" s="47"/>
      <c r="F5" s="62"/>
      <c r="G5" s="60"/>
      <c r="H5" s="63"/>
      <c r="I5" s="46" t="s">
        <v>1</v>
      </c>
    </row>
    <row r="6" spans="1:9" s="8" customFormat="1" ht="35.25" customHeight="1" x14ac:dyDescent="0.2">
      <c r="A6" s="74" t="s">
        <v>0</v>
      </c>
      <c r="B6" s="75" t="s">
        <v>3</v>
      </c>
      <c r="C6" s="76" t="s">
        <v>2</v>
      </c>
      <c r="D6" s="77" t="s">
        <v>4</v>
      </c>
      <c r="E6" s="78" t="s">
        <v>5</v>
      </c>
      <c r="F6" s="77" t="s">
        <v>6</v>
      </c>
      <c r="G6" s="79" t="s">
        <v>7</v>
      </c>
      <c r="H6" s="80" t="s">
        <v>8</v>
      </c>
      <c r="I6" s="81" t="s">
        <v>9</v>
      </c>
    </row>
    <row r="7" spans="1:9" ht="13.2" x14ac:dyDescent="0.25">
      <c r="A7" s="82"/>
      <c r="B7" s="83"/>
      <c r="C7" s="84"/>
      <c r="D7" s="85"/>
      <c r="E7" s="85"/>
      <c r="F7" s="85"/>
      <c r="G7" s="85" t="str">
        <f>IF(C7=0,"",IF(AND(D7&lt;&gt;0,E7&lt;&gt;0,F7&lt;&gt;0),C7*D7*E7*F7,IF(AND(D7&lt;&gt;0,E7&lt;&gt;0,F7=0),C7*D7*E7,IF(AND(D7&lt;&gt;0,E7=0,F7&lt;&gt;0),C7*D7*F7,IF(AND(D7&lt;&gt;0,E7=0,F7=0,F7),C7*D7,"CORRIGIR")))))</f>
        <v/>
      </c>
      <c r="H7" s="85"/>
      <c r="I7" s="86"/>
    </row>
    <row r="8" spans="1:9" ht="21" customHeight="1" x14ac:dyDescent="0.25">
      <c r="A8" s="87" t="s">
        <v>20</v>
      </c>
      <c r="B8" s="88" t="str">
        <f>'Resumo Med'!D34</f>
        <v xml:space="preserve">- COVERINGS </v>
      </c>
      <c r="C8" s="84"/>
      <c r="D8" s="85"/>
      <c r="E8" s="85"/>
      <c r="F8" s="85"/>
      <c r="G8" s="85" t="str">
        <f>IF(C8=0,"",IF(AND(D8&lt;&gt;0,E8&lt;&gt;0,F8&lt;&gt;0),C8*D8*E8*F8,IF(AND(D8&lt;&gt;0,E8&lt;&gt;0,F8=0),C8*D8*E8,IF(AND(D8&lt;&gt;0,E8=0,F8&lt;&gt;0),C8*D8*F8,IF(AND(D8&lt;&gt;0,E8=0,F8=0,F8),C8*D8,"CORRIGIR")))))</f>
        <v/>
      </c>
      <c r="H8" s="85"/>
      <c r="I8" s="86"/>
    </row>
    <row r="9" spans="1:9" ht="47.25" customHeight="1" x14ac:dyDescent="0.25">
      <c r="A9" s="423" t="s">
        <v>93</v>
      </c>
      <c r="B9" s="476" t="s">
        <v>249</v>
      </c>
      <c r="C9" s="475"/>
      <c r="D9" s="426"/>
      <c r="E9" s="426"/>
      <c r="F9" s="426"/>
      <c r="G9" s="426"/>
      <c r="H9" s="426"/>
      <c r="I9" s="427"/>
    </row>
    <row r="10" spans="1:9" ht="13.2" x14ac:dyDescent="0.25">
      <c r="A10" s="473"/>
      <c r="B10" s="474"/>
      <c r="C10" s="425"/>
      <c r="D10" s="426"/>
      <c r="E10" s="426"/>
      <c r="F10" s="426"/>
      <c r="G10" s="85"/>
      <c r="H10" s="85">
        <f>'Cap.5'!H16</f>
        <v>180.87</v>
      </c>
      <c r="I10" s="86"/>
    </row>
    <row r="11" spans="1:9" ht="17.100000000000001" customHeight="1" x14ac:dyDescent="0.25">
      <c r="A11" s="473"/>
      <c r="B11" s="478"/>
      <c r="C11" s="425"/>
      <c r="D11" s="426"/>
      <c r="E11" s="426"/>
      <c r="F11" s="426"/>
      <c r="G11" s="105" t="str">
        <f>IF(C11=0,"",IF(AND(D11&lt;&gt;0,E11&lt;&gt;0,F11&lt;&gt;0),C11*D11*E11*F11,IF(AND(D11&lt;&gt;0,E11&lt;&gt;0,F11=0),C11*D11*E11,IF(AND(D11&lt;&gt;0,E11=0,F11&lt;&gt;0),C11*D11*F11,IF(AND(D11&lt;&gt;0,E11=0,F11=0,F11),C11*D11,"CORRIGIR")))))</f>
        <v/>
      </c>
      <c r="H11" s="105"/>
      <c r="I11" s="487" t="s">
        <v>10</v>
      </c>
    </row>
    <row r="12" spans="1:9" ht="13.2" x14ac:dyDescent="0.25">
      <c r="A12" s="473"/>
      <c r="B12" s="474"/>
      <c r="C12" s="425"/>
      <c r="D12" s="426"/>
      <c r="E12" s="426"/>
      <c r="F12" s="426"/>
      <c r="G12" s="85"/>
      <c r="H12" s="85"/>
      <c r="I12" s="86">
        <f>H10</f>
        <v>180.87</v>
      </c>
    </row>
    <row r="13" spans="1:9" ht="60" customHeight="1" x14ac:dyDescent="0.25">
      <c r="A13" s="95" t="s">
        <v>94</v>
      </c>
      <c r="B13" s="103" t="s">
        <v>250</v>
      </c>
      <c r="C13" s="84"/>
      <c r="D13" s="85"/>
      <c r="E13" s="85"/>
      <c r="F13" s="85"/>
      <c r="G13" s="85" t="str">
        <f>IF(C13=0,"",IF(AND(D13&lt;&gt;0,E13&lt;&gt;0,F13&lt;&gt;0),C13*D13*E13*F13,IF(AND(D13&lt;&gt;0,E13&lt;&gt;0,F13=0),C13*D13*E13,IF(AND(D13&lt;&gt;0,E13=0,F13&lt;&gt;0),C13*D13*F13,IF(AND(D13&lt;&gt;0,E13=0,F13=0,F13),C13*D13,"CORRIGIR")))))</f>
        <v/>
      </c>
      <c r="H13" s="85"/>
      <c r="I13" s="86"/>
    </row>
    <row r="14" spans="1:9" ht="13.2" x14ac:dyDescent="0.25">
      <c r="A14" s="93"/>
      <c r="B14" s="98"/>
      <c r="C14" s="84"/>
      <c r="D14" s="85"/>
      <c r="E14" s="85"/>
      <c r="F14" s="85"/>
      <c r="G14" s="85"/>
      <c r="H14" s="85">
        <v>66.819999999999993</v>
      </c>
      <c r="I14" s="86"/>
    </row>
    <row r="15" spans="1:9" ht="13.2" x14ac:dyDescent="0.25">
      <c r="A15" s="93"/>
      <c r="B15" s="98"/>
      <c r="C15" s="84"/>
      <c r="D15" s="85"/>
      <c r="E15" s="85"/>
      <c r="F15" s="85"/>
      <c r="G15" s="105" t="str">
        <f>IF(C15=0,"",IF(AND(D15&lt;&gt;0,E15&lt;&gt;0,F15&lt;&gt;0),C15*D15*E15*F15,IF(AND(D15&lt;&gt;0,E15&lt;&gt;0,F15=0),C15*D15*E15,IF(AND(D15&lt;&gt;0,E15=0,F15&lt;&gt;0),C15*D15*F15,IF(AND(D15&lt;&gt;0,E15=0,F15=0,F15),C15*D15,"CORRIGIR")))))</f>
        <v/>
      </c>
      <c r="H15" s="105"/>
      <c r="I15" s="487" t="s">
        <v>10</v>
      </c>
    </row>
    <row r="16" spans="1:9" ht="13.2" x14ac:dyDescent="0.25">
      <c r="A16" s="477"/>
      <c r="B16" s="424"/>
      <c r="C16" s="425"/>
      <c r="D16" s="426"/>
      <c r="E16" s="426"/>
      <c r="F16" s="426"/>
      <c r="G16" s="85"/>
      <c r="H16" s="85"/>
      <c r="I16" s="86">
        <f>H14</f>
        <v>66.819999999999993</v>
      </c>
    </row>
    <row r="17" spans="1:9" ht="13.2" x14ac:dyDescent="0.25">
      <c r="A17" s="477"/>
      <c r="B17" s="424"/>
      <c r="C17" s="425"/>
      <c r="D17" s="426"/>
      <c r="E17" s="426"/>
      <c r="F17" s="426"/>
      <c r="G17" s="426"/>
      <c r="H17" s="426"/>
      <c r="I17" s="427"/>
    </row>
    <row r="18" spans="1:9" ht="13.2" x14ac:dyDescent="0.25">
      <c r="A18" s="477"/>
      <c r="B18" s="424"/>
      <c r="C18" s="425"/>
      <c r="D18" s="426"/>
      <c r="E18" s="426"/>
      <c r="F18" s="426"/>
      <c r="G18" s="426"/>
      <c r="H18" s="426"/>
      <c r="I18" s="427"/>
    </row>
    <row r="19" spans="1:9" ht="13.2" x14ac:dyDescent="0.25">
      <c r="A19" s="477"/>
      <c r="B19" s="424"/>
      <c r="C19" s="425"/>
      <c r="D19" s="426"/>
      <c r="E19" s="426"/>
      <c r="F19" s="426"/>
      <c r="G19" s="426"/>
      <c r="H19" s="426"/>
      <c r="I19" s="427"/>
    </row>
    <row r="20" spans="1:9" ht="13.2" x14ac:dyDescent="0.25">
      <c r="A20" s="477"/>
      <c r="B20" s="424"/>
      <c r="C20" s="425"/>
      <c r="D20" s="426"/>
      <c r="E20" s="426"/>
      <c r="F20" s="426"/>
      <c r="G20" s="426"/>
      <c r="H20" s="426"/>
      <c r="I20" s="427"/>
    </row>
    <row r="21" spans="1:9" ht="13.2" x14ac:dyDescent="0.25">
      <c r="A21" s="477"/>
      <c r="B21" s="424"/>
      <c r="C21" s="425"/>
      <c r="D21" s="426"/>
      <c r="E21" s="426"/>
      <c r="F21" s="426"/>
      <c r="G21" s="426"/>
      <c r="H21" s="426"/>
      <c r="I21" s="427"/>
    </row>
    <row r="22" spans="1:9" ht="13.2" x14ac:dyDescent="0.25">
      <c r="A22" s="477"/>
      <c r="B22" s="424"/>
      <c r="C22" s="425"/>
      <c r="D22" s="426"/>
      <c r="E22" s="426"/>
      <c r="F22" s="426"/>
      <c r="G22" s="426"/>
      <c r="H22" s="426"/>
      <c r="I22" s="427"/>
    </row>
    <row r="23" spans="1:9" ht="13.2" x14ac:dyDescent="0.25">
      <c r="A23" s="477"/>
      <c r="B23" s="424"/>
      <c r="C23" s="425"/>
      <c r="D23" s="426"/>
      <c r="E23" s="426"/>
      <c r="F23" s="426"/>
      <c r="G23" s="426"/>
      <c r="H23" s="426"/>
      <c r="I23" s="427"/>
    </row>
    <row r="24" spans="1:9" ht="13.2" x14ac:dyDescent="0.25">
      <c r="A24" s="477"/>
      <c r="B24" s="424"/>
      <c r="C24" s="425"/>
      <c r="D24" s="426"/>
      <c r="E24" s="426"/>
      <c r="F24" s="426"/>
      <c r="G24" s="426"/>
      <c r="H24" s="426"/>
      <c r="I24" s="427"/>
    </row>
    <row r="25" spans="1:9" ht="13.2" x14ac:dyDescent="0.25">
      <c r="A25" s="477"/>
      <c r="B25" s="424"/>
      <c r="C25" s="425"/>
      <c r="D25" s="426"/>
      <c r="E25" s="426"/>
      <c r="F25" s="426"/>
      <c r="G25" s="426"/>
      <c r="H25" s="426"/>
      <c r="I25" s="427"/>
    </row>
    <row r="26" spans="1:9" ht="13.2" x14ac:dyDescent="0.25">
      <c r="A26" s="477"/>
      <c r="B26" s="424"/>
      <c r="C26" s="425"/>
      <c r="D26" s="426"/>
      <c r="E26" s="426"/>
      <c r="F26" s="426"/>
      <c r="G26" s="426"/>
      <c r="H26" s="426"/>
      <c r="I26" s="427"/>
    </row>
    <row r="27" spans="1:9" ht="13.2" x14ac:dyDescent="0.25">
      <c r="A27" s="477"/>
      <c r="B27" s="424"/>
      <c r="C27" s="425"/>
      <c r="D27" s="426"/>
      <c r="E27" s="426"/>
      <c r="F27" s="426"/>
      <c r="G27" s="426"/>
      <c r="H27" s="426"/>
      <c r="I27" s="427"/>
    </row>
    <row r="28" spans="1:9" ht="13.2" x14ac:dyDescent="0.25">
      <c r="A28" s="477"/>
      <c r="B28" s="424"/>
      <c r="C28" s="425"/>
      <c r="D28" s="426"/>
      <c r="E28" s="426"/>
      <c r="F28" s="426"/>
      <c r="G28" s="426"/>
      <c r="H28" s="426"/>
      <c r="I28" s="427"/>
    </row>
    <row r="29" spans="1:9" ht="13.2" x14ac:dyDescent="0.25">
      <c r="A29" s="477"/>
      <c r="B29" s="424"/>
      <c r="C29" s="425"/>
      <c r="D29" s="426"/>
      <c r="E29" s="426"/>
      <c r="F29" s="426"/>
      <c r="G29" s="426"/>
      <c r="H29" s="426"/>
      <c r="I29" s="427"/>
    </row>
    <row r="30" spans="1:9" ht="13.2" x14ac:dyDescent="0.25">
      <c r="A30" s="477"/>
      <c r="B30" s="424"/>
      <c r="C30" s="425"/>
      <c r="D30" s="426"/>
      <c r="E30" s="426"/>
      <c r="F30" s="426"/>
      <c r="G30" s="426"/>
      <c r="H30" s="426"/>
      <c r="I30" s="427"/>
    </row>
    <row r="31" spans="1:9" ht="13.2" x14ac:dyDescent="0.25">
      <c r="A31" s="477"/>
      <c r="B31" s="424"/>
      <c r="C31" s="425"/>
      <c r="D31" s="426"/>
      <c r="E31" s="426"/>
      <c r="F31" s="426"/>
      <c r="G31" s="426"/>
      <c r="H31" s="426"/>
      <c r="I31" s="427"/>
    </row>
    <row r="32" spans="1:9" ht="13.2" x14ac:dyDescent="0.25">
      <c r="A32" s="477"/>
      <c r="B32" s="424"/>
      <c r="C32" s="425"/>
      <c r="D32" s="426"/>
      <c r="E32" s="426"/>
      <c r="F32" s="426"/>
      <c r="G32" s="426"/>
      <c r="H32" s="426"/>
      <c r="I32" s="427"/>
    </row>
    <row r="33" spans="1:9" ht="13.2" x14ac:dyDescent="0.25">
      <c r="A33" s="477"/>
      <c r="B33" s="424"/>
      <c r="C33" s="425"/>
      <c r="D33" s="426"/>
      <c r="E33" s="426"/>
      <c r="F33" s="426"/>
      <c r="G33" s="426"/>
      <c r="H33" s="426"/>
      <c r="I33" s="427"/>
    </row>
    <row r="34" spans="1:9" ht="13.2" x14ac:dyDescent="0.25">
      <c r="A34" s="477"/>
      <c r="B34" s="424"/>
      <c r="C34" s="425"/>
      <c r="D34" s="426"/>
      <c r="E34" s="426"/>
      <c r="F34" s="426"/>
      <c r="G34" s="426"/>
      <c r="H34" s="426"/>
      <c r="I34" s="427"/>
    </row>
    <row r="35" spans="1:9" ht="13.2" x14ac:dyDescent="0.25">
      <c r="A35" s="477"/>
      <c r="B35" s="424"/>
      <c r="C35" s="425"/>
      <c r="D35" s="426"/>
      <c r="E35" s="426"/>
      <c r="F35" s="426"/>
      <c r="G35" s="426"/>
      <c r="H35" s="426"/>
      <c r="I35" s="427"/>
    </row>
    <row r="36" spans="1:9" ht="13.2" x14ac:dyDescent="0.25">
      <c r="A36" s="477"/>
      <c r="B36" s="424"/>
      <c r="C36" s="425"/>
      <c r="D36" s="426"/>
      <c r="E36" s="426"/>
      <c r="F36" s="426"/>
      <c r="G36" s="426"/>
      <c r="H36" s="426"/>
      <c r="I36" s="427"/>
    </row>
    <row r="37" spans="1:9" ht="13.2" x14ac:dyDescent="0.25">
      <c r="A37" s="477"/>
      <c r="B37" s="424"/>
      <c r="C37" s="425"/>
      <c r="D37" s="426"/>
      <c r="E37" s="426"/>
      <c r="F37" s="426"/>
      <c r="G37" s="426"/>
      <c r="H37" s="426"/>
      <c r="I37" s="427"/>
    </row>
    <row r="38" spans="1:9" ht="13.2" x14ac:dyDescent="0.25">
      <c r="A38" s="477"/>
      <c r="B38" s="424"/>
      <c r="C38" s="425"/>
      <c r="D38" s="426"/>
      <c r="E38" s="426"/>
      <c r="F38" s="426"/>
      <c r="G38" s="426"/>
      <c r="H38" s="426"/>
      <c r="I38" s="427"/>
    </row>
    <row r="39" spans="1:9" ht="13.2" x14ac:dyDescent="0.25">
      <c r="A39" s="363"/>
      <c r="B39" s="316"/>
      <c r="C39" s="315"/>
      <c r="D39" s="309"/>
      <c r="E39" s="309"/>
      <c r="F39" s="309"/>
      <c r="G39" s="309"/>
      <c r="H39" s="309"/>
      <c r="I39" s="310"/>
    </row>
    <row r="40" spans="1:9" ht="13.2" x14ac:dyDescent="0.25">
      <c r="A40" s="363"/>
      <c r="B40" s="316"/>
      <c r="C40" s="315"/>
      <c r="D40" s="309"/>
      <c r="E40" s="309"/>
      <c r="F40" s="309"/>
      <c r="G40" s="309"/>
      <c r="H40" s="309"/>
      <c r="I40" s="310"/>
    </row>
    <row r="41" spans="1:9" ht="13.2" x14ac:dyDescent="0.25">
      <c r="A41" s="477"/>
      <c r="B41" s="424"/>
      <c r="C41" s="425"/>
      <c r="D41" s="426"/>
      <c r="E41" s="426"/>
      <c r="F41" s="426"/>
      <c r="G41" s="426"/>
      <c r="H41" s="426"/>
      <c r="I41" s="427"/>
    </row>
    <row r="42" spans="1:9" ht="13.2" x14ac:dyDescent="0.25">
      <c r="A42" s="477"/>
      <c r="B42" s="424"/>
      <c r="C42" s="425"/>
      <c r="D42" s="426"/>
      <c r="E42" s="426"/>
      <c r="F42" s="426"/>
      <c r="G42" s="426"/>
      <c r="H42" s="426"/>
      <c r="I42" s="427"/>
    </row>
    <row r="43" spans="1:9" ht="13.2" x14ac:dyDescent="0.25">
      <c r="A43" s="477"/>
      <c r="B43" s="424"/>
      <c r="C43" s="425"/>
      <c r="D43" s="426"/>
      <c r="E43" s="426"/>
      <c r="F43" s="426"/>
      <c r="G43" s="426"/>
      <c r="H43" s="426"/>
      <c r="I43" s="427"/>
    </row>
    <row r="44" spans="1:9" ht="13.2" x14ac:dyDescent="0.25">
      <c r="A44" s="363"/>
      <c r="B44" s="316"/>
      <c r="C44" s="315"/>
      <c r="D44" s="309"/>
      <c r="E44" s="309"/>
      <c r="F44" s="309"/>
      <c r="G44" s="309"/>
      <c r="H44" s="309"/>
      <c r="I44" s="310"/>
    </row>
    <row r="45" spans="1:9" ht="13.2" x14ac:dyDescent="0.25">
      <c r="A45" s="363"/>
      <c r="B45" s="316"/>
      <c r="C45" s="315"/>
      <c r="D45" s="309"/>
      <c r="E45" s="309"/>
      <c r="F45" s="309"/>
      <c r="G45" s="309"/>
      <c r="H45" s="309"/>
      <c r="I45" s="310"/>
    </row>
    <row r="46" spans="1:9" ht="13.2" x14ac:dyDescent="0.25">
      <c r="A46" s="107"/>
      <c r="B46" s="124"/>
      <c r="C46" s="109"/>
      <c r="D46" s="105"/>
      <c r="E46" s="105"/>
      <c r="F46" s="105"/>
      <c r="G46" s="105" t="str">
        <f>IF(C46=0,"",IF(AND(D46&lt;&gt;0,E46&lt;&gt;0,F46&lt;&gt;0),C46*D46*E46*F46,IF(AND(D46&lt;&gt;0,E46&lt;&gt;0,F46=0),C46*D46*E46,IF(AND(D46&lt;&gt;0,E46=0,F46&lt;&gt;0),C46*D46*F46,IF(AND(D46&lt;&gt;0,E46=0,F46=0,F46),C46*D46,"CORRIGIR")))))</f>
        <v/>
      </c>
      <c r="H46" s="105"/>
      <c r="I46" s="106"/>
    </row>
    <row r="47" spans="1:9" ht="10.8" x14ac:dyDescent="0.25">
      <c r="A47" s="48"/>
      <c r="B47" s="49"/>
      <c r="C47" s="48"/>
      <c r="D47" s="50"/>
      <c r="E47" s="50"/>
      <c r="F47" s="50"/>
      <c r="G47" s="51"/>
      <c r="H47" s="50"/>
      <c r="I47" s="52"/>
    </row>
  </sheetData>
  <mergeCells count="2">
    <mergeCell ref="A2:B2"/>
    <mergeCell ref="A3:B3"/>
  </mergeCells>
  <phoneticPr fontId="8" type="noConversion"/>
  <pageMargins left="0.59055118110236227" right="0.39370078740157483" top="0.43307086614173229" bottom="0.94488188976377963" header="0" footer="0.39370078740157483"/>
  <pageSetup paperSize="9" scale="82" fitToHeight="0" orientation="portrait" r:id="rId1"/>
  <headerFooter>
    <oddFooter xml:space="preserve">&amp;R&amp;"Neo Sans Light,Normal"&amp;7&amp;A - Pág.&amp;P de &amp;N
</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showGridLines="0" showZeros="0" zoomScaleNormal="100" workbookViewId="0">
      <pane ySplit="6" topLeftCell="A22" activePane="bottomLeft" state="frozen"/>
      <selection pane="bottomLeft" activeCell="B36" sqref="B36"/>
    </sheetView>
  </sheetViews>
  <sheetFormatPr defaultColWidth="9.109375" defaultRowHeight="10.199999999999999" x14ac:dyDescent="0.2"/>
  <cols>
    <col min="1" max="1" width="6.88671875" style="20" customWidth="1"/>
    <col min="2" max="2" width="55" style="21" customWidth="1"/>
    <col min="3" max="3" width="4.33203125" style="20" customWidth="1"/>
    <col min="4" max="6" width="9.33203125" style="22" customWidth="1"/>
    <col min="7" max="7" width="14.33203125" style="23" customWidth="1"/>
    <col min="8" max="8" width="9.33203125" style="22" customWidth="1"/>
    <col min="9" max="9" width="9.33203125" style="24" customWidth="1"/>
    <col min="10" max="16384" width="9.109375" style="19"/>
  </cols>
  <sheetData>
    <row r="1" spans="1:9" s="8" customFormat="1" ht="18.75" customHeight="1" x14ac:dyDescent="0.25">
      <c r="A1" s="533" t="str">
        <f>'Resumo Med'!A6:G6</f>
        <v xml:space="preserve">New Porto Caio_Cabinda Buildings   </v>
      </c>
      <c r="B1" s="533"/>
      <c r="C1" s="533"/>
      <c r="D1" s="533"/>
      <c r="E1" s="533"/>
      <c r="F1" s="4"/>
      <c r="G1" s="5"/>
      <c r="H1" s="6"/>
      <c r="I1" s="7"/>
    </row>
    <row r="2" spans="1:9" s="8" customFormat="1" ht="18.75" customHeight="1" x14ac:dyDescent="0.3">
      <c r="A2" s="38" t="str">
        <f>'Resumo Med'!A8:G8</f>
        <v xml:space="preserve">04_IS PS Building    </v>
      </c>
      <c r="B2" s="44"/>
      <c r="C2" s="45"/>
      <c r="D2" s="45"/>
      <c r="E2" s="47"/>
      <c r="F2" s="13"/>
      <c r="G2" s="14"/>
      <c r="H2" s="6"/>
      <c r="I2" s="15"/>
    </row>
    <row r="3" spans="1:9" s="8" customFormat="1" ht="18.75" customHeight="1" x14ac:dyDescent="0.3">
      <c r="A3" s="534" t="str">
        <f>'Cap.8'!A3</f>
        <v xml:space="preserve">Execution Project  </v>
      </c>
      <c r="B3" s="534"/>
      <c r="C3" s="45"/>
      <c r="D3" s="45"/>
      <c r="E3" s="47"/>
      <c r="F3" s="17"/>
      <c r="G3" s="14"/>
      <c r="H3" s="18"/>
      <c r="I3" s="7"/>
    </row>
    <row r="4" spans="1:9" s="8" customFormat="1" ht="18.75" customHeight="1" x14ac:dyDescent="0.3">
      <c r="A4" s="324" t="str">
        <f>'Resumo Med'!A15:G15</f>
        <v>JANUARY 2025</v>
      </c>
      <c r="B4" s="351"/>
      <c r="C4" s="45"/>
      <c r="D4" s="45"/>
      <c r="E4" s="47"/>
      <c r="F4" s="17"/>
      <c r="G4" s="14"/>
      <c r="H4" s="18"/>
      <c r="I4" s="7"/>
    </row>
    <row r="5" spans="1:9" s="8" customFormat="1" ht="18.75" customHeight="1" x14ac:dyDescent="0.3">
      <c r="A5" s="16"/>
      <c r="B5" s="10"/>
      <c r="C5" s="11"/>
      <c r="D5" s="11"/>
      <c r="E5" s="12"/>
      <c r="F5" s="17"/>
      <c r="G5" s="14"/>
      <c r="H5" s="18"/>
      <c r="I5" s="7" t="s">
        <v>1</v>
      </c>
    </row>
    <row r="6" spans="1:9" s="8" customFormat="1" ht="35.25" customHeight="1" x14ac:dyDescent="0.2">
      <c r="A6" s="74" t="s">
        <v>0</v>
      </c>
      <c r="B6" s="75" t="s">
        <v>3</v>
      </c>
      <c r="C6" s="76" t="s">
        <v>2</v>
      </c>
      <c r="D6" s="77" t="s">
        <v>4</v>
      </c>
      <c r="E6" s="78" t="s">
        <v>5</v>
      </c>
      <c r="F6" s="77" t="s">
        <v>6</v>
      </c>
      <c r="G6" s="79" t="s">
        <v>7</v>
      </c>
      <c r="H6" s="80" t="s">
        <v>8</v>
      </c>
      <c r="I6" s="81" t="s">
        <v>9</v>
      </c>
    </row>
    <row r="7" spans="1:9" ht="6" customHeight="1" x14ac:dyDescent="0.25">
      <c r="A7" s="82"/>
      <c r="B7" s="83"/>
      <c r="C7" s="84"/>
      <c r="D7" s="85"/>
      <c r="E7" s="85"/>
      <c r="F7" s="85"/>
      <c r="G7" s="85" t="str">
        <f t="shared" ref="G7:G8" si="0">IF(C7=0,"",IF(AND(D7&lt;&gt;0,E7&lt;&gt;0,F7&lt;&gt;0),C7*D7*E7*F7,IF(AND(D7&lt;&gt;0,E7&lt;&gt;0,F7=0),C7*D7*E7,IF(AND(D7&lt;&gt;0,E7=0,F7&lt;&gt;0),C7*D7*F7,IF(AND(D7&lt;&gt;0,E7=0,F7=0,F7),C7*D7,"CORRIGIR")))))</f>
        <v/>
      </c>
      <c r="H7" s="85"/>
      <c r="I7" s="86"/>
    </row>
    <row r="8" spans="1:9" ht="20.100000000000001" customHeight="1" x14ac:dyDescent="0.25">
      <c r="A8" s="87" t="s">
        <v>22</v>
      </c>
      <c r="B8" s="88" t="str">
        <f>'Resumo Med'!D36</f>
        <v xml:space="preserve">-  ROOFING  </v>
      </c>
      <c r="C8" s="100"/>
      <c r="D8" s="99"/>
      <c r="E8" s="99"/>
      <c r="F8" s="99"/>
      <c r="G8" s="99" t="str">
        <f t="shared" si="0"/>
        <v/>
      </c>
      <c r="H8" s="99"/>
      <c r="I8" s="153"/>
    </row>
    <row r="9" spans="1:9" ht="19.5" customHeight="1" x14ac:dyDescent="0.25">
      <c r="A9" s="87" t="s">
        <v>23</v>
      </c>
      <c r="B9" s="119" t="s">
        <v>251</v>
      </c>
      <c r="C9" s="133"/>
      <c r="D9" s="133"/>
      <c r="E9" s="229"/>
      <c r="F9" s="229"/>
      <c r="G9" s="229"/>
      <c r="H9" s="209"/>
      <c r="I9" s="133"/>
    </row>
    <row r="10" spans="1:9" ht="59.25" customHeight="1" x14ac:dyDescent="0.25">
      <c r="A10" s="95" t="s">
        <v>61</v>
      </c>
      <c r="B10" s="96" t="s">
        <v>253</v>
      </c>
      <c r="C10" s="147"/>
      <c r="D10" s="148"/>
      <c r="E10" s="148"/>
      <c r="F10" s="148"/>
      <c r="G10" s="148"/>
      <c r="H10" s="148"/>
      <c r="I10" s="254"/>
    </row>
    <row r="11" spans="1:9" ht="13.2" x14ac:dyDescent="0.25">
      <c r="A11" s="208"/>
      <c r="B11" s="253" t="s">
        <v>254</v>
      </c>
      <c r="C11" s="147"/>
      <c r="D11" s="148"/>
      <c r="E11" s="148"/>
      <c r="F11" s="148"/>
      <c r="G11" s="148"/>
      <c r="H11" s="148">
        <v>128.91</v>
      </c>
      <c r="I11" s="254"/>
    </row>
    <row r="12" spans="1:9" ht="13.2" x14ac:dyDescent="0.25">
      <c r="A12" s="208"/>
      <c r="B12" s="159"/>
      <c r="C12" s="147"/>
      <c r="D12" s="148"/>
      <c r="E12" s="148"/>
      <c r="F12" s="148"/>
      <c r="G12" s="148"/>
      <c r="H12" s="148"/>
      <c r="I12" s="254" t="s">
        <v>10</v>
      </c>
    </row>
    <row r="13" spans="1:9" ht="13.2" x14ac:dyDescent="0.25">
      <c r="A13" s="208"/>
      <c r="B13" s="159"/>
      <c r="C13" s="147"/>
      <c r="D13" s="148"/>
      <c r="E13" s="148"/>
      <c r="F13" s="148"/>
      <c r="G13" s="256" t="str">
        <f>IF(C13=0,"",IF(AND(D13&lt;&gt;0,E13&lt;&gt;0,F13&lt;&gt;0),C13*D13*E13*F13,IF(AND(D13&lt;&gt;0,E13&lt;&gt;0,F13=0),C13*D13*E13,IF(AND(D13&lt;&gt;0,E13=0,F13&lt;&gt;0),C13*D13*F13,IF(AND(D13&lt;&gt;0,E13=0,F13=0,F13),C13*D13,"CORRIGIR")))))</f>
        <v/>
      </c>
      <c r="H13" s="256"/>
      <c r="I13" s="257">
        <f>H11-10.6</f>
        <v>118.31</v>
      </c>
    </row>
    <row r="14" spans="1:9" ht="61.5" customHeight="1" x14ac:dyDescent="0.25">
      <c r="A14" s="95" t="s">
        <v>62</v>
      </c>
      <c r="B14" s="96" t="s">
        <v>255</v>
      </c>
      <c r="C14" s="147"/>
      <c r="D14" s="148"/>
      <c r="E14" s="148"/>
      <c r="F14" s="148"/>
      <c r="G14" s="148"/>
      <c r="H14" s="148"/>
      <c r="I14" s="254"/>
    </row>
    <row r="15" spans="1:9" ht="40.200000000000003" customHeight="1" x14ac:dyDescent="0.25">
      <c r="A15" s="95"/>
      <c r="B15" s="492" t="s">
        <v>256</v>
      </c>
      <c r="C15" s="420"/>
      <c r="D15" s="421"/>
      <c r="E15" s="421"/>
      <c r="F15" s="421"/>
      <c r="G15" s="421"/>
      <c r="H15" s="421"/>
      <c r="I15" s="422" t="s">
        <v>10</v>
      </c>
    </row>
    <row r="16" spans="1:9" ht="13.5" customHeight="1" x14ac:dyDescent="0.25">
      <c r="A16" s="95"/>
      <c r="B16" s="492"/>
      <c r="C16" s="420"/>
      <c r="D16" s="421"/>
      <c r="E16" s="421"/>
      <c r="F16" s="421"/>
      <c r="G16" s="256"/>
      <c r="H16" s="256"/>
      <c r="I16" s="257">
        <v>84.05</v>
      </c>
    </row>
    <row r="17" spans="1:9" ht="42.75" customHeight="1" x14ac:dyDescent="0.25">
      <c r="A17" s="95" t="s">
        <v>70</v>
      </c>
      <c r="B17" s="96" t="s">
        <v>257</v>
      </c>
      <c r="C17" s="420"/>
      <c r="D17" s="421"/>
      <c r="E17" s="421"/>
      <c r="F17" s="421"/>
      <c r="G17" s="421"/>
      <c r="H17" s="421"/>
      <c r="I17" s="422"/>
    </row>
    <row r="18" spans="1:9" ht="13.2" x14ac:dyDescent="0.25">
      <c r="A18" s="208"/>
      <c r="B18" s="253" t="s">
        <v>258</v>
      </c>
      <c r="C18" s="147"/>
      <c r="D18" s="148"/>
      <c r="E18" s="148"/>
      <c r="F18" s="148"/>
      <c r="G18" s="148"/>
      <c r="H18" s="148"/>
      <c r="I18" s="254" t="s">
        <v>10</v>
      </c>
    </row>
    <row r="19" spans="1:9" ht="13.2" x14ac:dyDescent="0.25">
      <c r="A19" s="208"/>
      <c r="B19" s="253"/>
      <c r="C19" s="147"/>
      <c r="D19" s="148"/>
      <c r="E19" s="148"/>
      <c r="F19" s="148"/>
      <c r="G19" s="256" t="str">
        <f>IF(C19=0,"",IF(AND(D19&lt;&gt;0,E19&lt;&gt;0,F19&lt;&gt;0),C19*D19*E19*F19,IF(AND(D19&lt;&gt;0,E19&lt;&gt;0,F19=0),C19*D19*E19,IF(AND(D19&lt;&gt;0,E19=0,F19&lt;&gt;0),C19*D19*F19,IF(AND(D19&lt;&gt;0,E19=0,F19=0,F19),C19*D19,"CORRIGIR")))))</f>
        <v/>
      </c>
      <c r="H19" s="256"/>
      <c r="I19" s="257">
        <v>100.61</v>
      </c>
    </row>
    <row r="20" spans="1:9" ht="13.2" x14ac:dyDescent="0.25">
      <c r="A20" s="208"/>
      <c r="B20" s="227"/>
      <c r="C20" s="420"/>
      <c r="D20" s="421"/>
      <c r="E20" s="421"/>
      <c r="F20" s="421"/>
      <c r="G20" s="421"/>
      <c r="H20" s="421"/>
      <c r="I20" s="422"/>
    </row>
    <row r="21" spans="1:9" ht="39" x14ac:dyDescent="0.25">
      <c r="A21" s="95" t="s">
        <v>97</v>
      </c>
      <c r="B21" s="96" t="s">
        <v>259</v>
      </c>
      <c r="C21" s="420"/>
      <c r="D21" s="421"/>
      <c r="E21" s="421"/>
      <c r="F21" s="421"/>
      <c r="G21" s="421"/>
      <c r="H21" s="421"/>
      <c r="I21" s="422"/>
    </row>
    <row r="22" spans="1:9" ht="13.2" x14ac:dyDescent="0.25">
      <c r="A22" s="208"/>
      <c r="B22" s="227" t="s">
        <v>260</v>
      </c>
      <c r="C22" s="420"/>
      <c r="D22" s="421"/>
      <c r="E22" s="421"/>
      <c r="F22" s="421"/>
      <c r="G22" s="421"/>
      <c r="H22" s="421"/>
      <c r="I22" s="422"/>
    </row>
    <row r="23" spans="1:9" ht="13.2" x14ac:dyDescent="0.25">
      <c r="A23" s="208"/>
      <c r="B23" s="227"/>
      <c r="C23" s="420"/>
      <c r="D23" s="421"/>
      <c r="E23" s="421"/>
      <c r="F23" s="421"/>
      <c r="G23" s="421"/>
      <c r="H23" s="421"/>
      <c r="I23" s="422" t="s">
        <v>10</v>
      </c>
    </row>
    <row r="24" spans="1:9" ht="13.2" x14ac:dyDescent="0.25">
      <c r="A24" s="208"/>
      <c r="B24" s="227"/>
      <c r="C24" s="420"/>
      <c r="D24" s="421"/>
      <c r="E24" s="421"/>
      <c r="F24" s="421"/>
      <c r="G24" s="256"/>
      <c r="H24" s="256"/>
      <c r="I24" s="257">
        <v>12.81</v>
      </c>
    </row>
    <row r="25" spans="1:9" ht="13.2" x14ac:dyDescent="0.25">
      <c r="A25" s="87" t="s">
        <v>63</v>
      </c>
      <c r="B25" s="119" t="s">
        <v>252</v>
      </c>
      <c r="C25" s="147"/>
      <c r="D25" s="148"/>
      <c r="E25" s="148"/>
      <c r="F25" s="148"/>
      <c r="G25" s="148"/>
      <c r="H25" s="148"/>
      <c r="I25" s="254"/>
    </row>
    <row r="26" spans="1:9" ht="26.4" x14ac:dyDescent="0.25">
      <c r="A26" s="95" t="s">
        <v>66</v>
      </c>
      <c r="B26" s="96" t="s">
        <v>261</v>
      </c>
      <c r="C26" s="147"/>
      <c r="D26" s="148"/>
      <c r="E26" s="148"/>
      <c r="F26" s="148"/>
      <c r="G26" s="148"/>
      <c r="H26" s="148"/>
      <c r="I26" s="254"/>
    </row>
    <row r="27" spans="1:9" ht="26.4" x14ac:dyDescent="0.25">
      <c r="A27" s="208"/>
      <c r="B27" s="96" t="s">
        <v>262</v>
      </c>
      <c r="C27" s="147"/>
      <c r="D27" s="148"/>
      <c r="E27" s="148"/>
      <c r="F27" s="148"/>
      <c r="G27" s="148">
        <f>L27</f>
        <v>0</v>
      </c>
      <c r="H27" s="148">
        <v>153.05000000000001</v>
      </c>
      <c r="I27" s="254"/>
    </row>
    <row r="28" spans="1:9" ht="13.2" x14ac:dyDescent="0.25">
      <c r="A28" s="208"/>
      <c r="B28" s="253"/>
      <c r="C28" s="147"/>
      <c r="D28" s="148"/>
      <c r="E28" s="148"/>
      <c r="F28" s="148"/>
      <c r="G28" s="148"/>
      <c r="H28" s="148"/>
      <c r="I28" s="254" t="s">
        <v>10</v>
      </c>
    </row>
    <row r="29" spans="1:9" ht="13.2" x14ac:dyDescent="0.25">
      <c r="A29" s="208"/>
      <c r="B29" s="253"/>
      <c r="C29" s="147"/>
      <c r="D29" s="148"/>
      <c r="E29" s="148"/>
      <c r="F29" s="148"/>
      <c r="G29" s="256" t="str">
        <f>IF(C29=0,"",IF(AND(D29&lt;&gt;0,E29&lt;&gt;0,F29&lt;&gt;0),C29*D29*E29*F29,IF(AND(D29&lt;&gt;0,E29&lt;&gt;0,F29=0),C29*D29*E29,IF(AND(D29&lt;&gt;0,E29=0,F29&lt;&gt;0),C29*D29*F29,IF(AND(D29&lt;&gt;0,E29=0,F29=0,F29),C29*D29,"CORRIGIR")))))</f>
        <v/>
      </c>
      <c r="H29" s="256"/>
      <c r="I29" s="257">
        <f>H27</f>
        <v>153.05000000000001</v>
      </c>
    </row>
    <row r="30" spans="1:9" ht="13.2" x14ac:dyDescent="0.25">
      <c r="A30" s="208"/>
      <c r="B30" s="150"/>
      <c r="C30" s="147"/>
      <c r="D30" s="148"/>
      <c r="E30" s="148"/>
      <c r="F30" s="148"/>
      <c r="G30" s="421"/>
      <c r="H30" s="421"/>
      <c r="I30" s="422"/>
    </row>
    <row r="31" spans="1:9" ht="13.2" x14ac:dyDescent="0.25">
      <c r="A31" s="208"/>
      <c r="B31" s="150"/>
      <c r="C31" s="147"/>
      <c r="D31" s="148"/>
      <c r="E31" s="148"/>
      <c r="F31" s="148"/>
      <c r="G31" s="421"/>
      <c r="H31" s="421"/>
      <c r="I31" s="422"/>
    </row>
    <row r="32" spans="1:9" ht="13.2" x14ac:dyDescent="0.25">
      <c r="A32" s="208"/>
      <c r="B32" s="150"/>
      <c r="C32" s="147"/>
      <c r="D32" s="148"/>
      <c r="E32" s="148"/>
      <c r="F32" s="148"/>
      <c r="G32" s="421"/>
      <c r="H32" s="421"/>
      <c r="I32" s="422"/>
    </row>
    <row r="33" spans="1:9" ht="13.2" x14ac:dyDescent="0.25">
      <c r="A33" s="208"/>
      <c r="B33" s="253"/>
      <c r="C33" s="147"/>
      <c r="D33" s="148"/>
      <c r="E33" s="148"/>
      <c r="F33" s="148"/>
      <c r="G33" s="421"/>
      <c r="H33" s="421"/>
      <c r="I33" s="422"/>
    </row>
    <row r="34" spans="1:9" s="264" customFormat="1" ht="13.2" x14ac:dyDescent="0.25">
      <c r="A34" s="355"/>
      <c r="B34" s="356"/>
      <c r="C34" s="355"/>
      <c r="D34" s="357"/>
      <c r="E34" s="357"/>
      <c r="F34" s="357"/>
      <c r="G34" s="470"/>
      <c r="H34" s="471"/>
      <c r="I34" s="472"/>
    </row>
    <row r="35" spans="1:9" s="264" customFormat="1" ht="13.2" x14ac:dyDescent="0.25">
      <c r="A35" s="355"/>
      <c r="B35" s="356"/>
      <c r="C35" s="355"/>
      <c r="D35" s="357"/>
      <c r="E35" s="357"/>
      <c r="F35" s="357"/>
      <c r="G35" s="470"/>
      <c r="H35" s="471"/>
      <c r="I35" s="472"/>
    </row>
    <row r="36" spans="1:9" s="264" customFormat="1" ht="13.2" x14ac:dyDescent="0.25">
      <c r="A36" s="355"/>
      <c r="B36" s="356"/>
      <c r="C36" s="355"/>
      <c r="D36" s="357"/>
      <c r="E36" s="357"/>
      <c r="F36" s="357"/>
      <c r="G36" s="358"/>
      <c r="H36" s="357"/>
      <c r="I36" s="359"/>
    </row>
    <row r="37" spans="1:9" s="264" customFormat="1" ht="13.2" x14ac:dyDescent="0.25">
      <c r="A37" s="355"/>
      <c r="B37" s="356"/>
      <c r="C37" s="355"/>
      <c r="D37" s="357"/>
      <c r="E37" s="357"/>
      <c r="F37" s="357"/>
      <c r="G37" s="358"/>
      <c r="H37" s="357"/>
      <c r="I37" s="359"/>
    </row>
    <row r="38" spans="1:9" s="264" customFormat="1" ht="13.2" x14ac:dyDescent="0.25">
      <c r="A38" s="355"/>
      <c r="B38" s="356"/>
      <c r="C38" s="355"/>
      <c r="D38" s="357"/>
      <c r="E38" s="357"/>
      <c r="F38" s="357"/>
      <c r="G38" s="358"/>
      <c r="H38" s="357"/>
      <c r="I38" s="359"/>
    </row>
    <row r="39" spans="1:9" s="264" customFormat="1" ht="13.2" x14ac:dyDescent="0.25">
      <c r="A39" s="355"/>
      <c r="B39" s="356"/>
      <c r="C39" s="355"/>
      <c r="D39" s="357"/>
      <c r="E39" s="357"/>
      <c r="F39" s="357"/>
      <c r="G39" s="358"/>
      <c r="H39" s="357"/>
      <c r="I39" s="359"/>
    </row>
    <row r="40" spans="1:9" s="264" customFormat="1" ht="13.2" x14ac:dyDescent="0.25">
      <c r="A40" s="355"/>
      <c r="B40" s="356"/>
      <c r="C40" s="355"/>
      <c r="D40" s="357"/>
      <c r="E40" s="357"/>
      <c r="F40" s="357"/>
      <c r="G40" s="358"/>
      <c r="H40" s="357"/>
      <c r="I40" s="359"/>
    </row>
    <row r="41" spans="1:9" ht="13.2" x14ac:dyDescent="0.25">
      <c r="A41" s="217"/>
      <c r="B41" s="218"/>
      <c r="C41" s="217"/>
      <c r="D41" s="219"/>
      <c r="E41" s="219"/>
      <c r="F41" s="219"/>
      <c r="G41" s="122"/>
      <c r="H41" s="219"/>
      <c r="I41" s="220"/>
    </row>
    <row r="42" spans="1:9" ht="13.2" x14ac:dyDescent="0.25">
      <c r="A42" s="110"/>
      <c r="B42" s="111"/>
      <c r="C42" s="110"/>
      <c r="D42" s="112"/>
      <c r="E42" s="112"/>
      <c r="F42" s="112"/>
      <c r="G42" s="113"/>
      <c r="H42" s="112"/>
      <c r="I42" s="114"/>
    </row>
    <row r="43" spans="1:9" ht="13.2" x14ac:dyDescent="0.25">
      <c r="A43" s="110"/>
      <c r="B43" s="111"/>
      <c r="C43" s="110"/>
      <c r="D43" s="112"/>
      <c r="E43" s="112"/>
      <c r="F43" s="112"/>
      <c r="G43" s="113"/>
      <c r="H43" s="112"/>
      <c r="I43" s="114"/>
    </row>
    <row r="44" spans="1:9" ht="13.2" x14ac:dyDescent="0.25">
      <c r="A44" s="110"/>
      <c r="B44" s="111"/>
      <c r="C44" s="110"/>
      <c r="D44" s="112"/>
      <c r="E44" s="112"/>
      <c r="F44" s="112"/>
      <c r="G44" s="113"/>
      <c r="H44" s="112"/>
      <c r="I44" s="114"/>
    </row>
    <row r="45" spans="1:9" ht="13.2" x14ac:dyDescent="0.25">
      <c r="A45" s="110"/>
      <c r="B45" s="111"/>
      <c r="C45" s="110"/>
      <c r="D45" s="112"/>
      <c r="E45" s="112"/>
      <c r="F45" s="112"/>
      <c r="G45" s="113"/>
      <c r="H45" s="112"/>
      <c r="I45" s="114"/>
    </row>
    <row r="46" spans="1:9" ht="13.2" x14ac:dyDescent="0.25">
      <c r="A46" s="110"/>
      <c r="B46" s="111"/>
      <c r="C46" s="110"/>
      <c r="D46" s="112"/>
      <c r="E46" s="112"/>
      <c r="F46" s="112"/>
      <c r="G46" s="113"/>
      <c r="H46" s="112"/>
      <c r="I46" s="114"/>
    </row>
    <row r="47" spans="1:9" ht="13.2" x14ac:dyDescent="0.25">
      <c r="A47" s="110"/>
      <c r="B47" s="111"/>
      <c r="C47" s="110"/>
      <c r="D47" s="112"/>
      <c r="E47" s="112"/>
      <c r="F47" s="112"/>
      <c r="G47" s="113"/>
      <c r="H47" s="112"/>
      <c r="I47" s="114"/>
    </row>
    <row r="48" spans="1:9" ht="13.2" x14ac:dyDescent="0.25">
      <c r="A48" s="110"/>
      <c r="B48" s="111"/>
      <c r="C48" s="110"/>
      <c r="D48" s="112"/>
      <c r="E48" s="112"/>
      <c r="F48" s="112"/>
      <c r="G48" s="113"/>
      <c r="H48" s="112"/>
      <c r="I48" s="114"/>
    </row>
    <row r="49" spans="1:9" ht="13.2" x14ac:dyDescent="0.25">
      <c r="A49" s="110"/>
      <c r="B49" s="111"/>
      <c r="C49" s="110"/>
      <c r="D49" s="112"/>
      <c r="E49" s="112"/>
      <c r="F49" s="112"/>
      <c r="G49" s="113"/>
      <c r="H49" s="112"/>
      <c r="I49" s="114"/>
    </row>
    <row r="50" spans="1:9" ht="13.2" x14ac:dyDescent="0.25">
      <c r="A50" s="110"/>
      <c r="B50" s="111"/>
      <c r="C50" s="110"/>
      <c r="D50" s="112"/>
      <c r="E50" s="112"/>
      <c r="F50" s="112"/>
      <c r="G50" s="113"/>
      <c r="H50" s="112"/>
      <c r="I50" s="114"/>
    </row>
    <row r="51" spans="1:9" ht="13.2" x14ac:dyDescent="0.25">
      <c r="A51" s="110"/>
      <c r="B51" s="111"/>
      <c r="C51" s="110"/>
      <c r="D51" s="112"/>
      <c r="E51" s="112"/>
      <c r="F51" s="112"/>
      <c r="G51" s="113"/>
      <c r="H51" s="112"/>
      <c r="I51" s="114"/>
    </row>
    <row r="52" spans="1:9" ht="13.2" x14ac:dyDescent="0.25">
      <c r="A52" s="110"/>
      <c r="B52" s="111"/>
    </row>
    <row r="53" spans="1:9" ht="13.2" x14ac:dyDescent="0.25">
      <c r="A53" s="110"/>
      <c r="B53" s="111"/>
    </row>
    <row r="54" spans="1:9" ht="13.2" x14ac:dyDescent="0.25">
      <c r="A54" s="110"/>
    </row>
    <row r="55" spans="1:9" ht="13.2" x14ac:dyDescent="0.25">
      <c r="A55" s="110"/>
    </row>
    <row r="56" spans="1:9" ht="13.2" x14ac:dyDescent="0.25">
      <c r="A56" s="110"/>
    </row>
    <row r="57" spans="1:9" ht="13.2" x14ac:dyDescent="0.25">
      <c r="A57" s="110"/>
    </row>
    <row r="58" spans="1:9" ht="13.2" x14ac:dyDescent="0.25">
      <c r="A58" s="110"/>
    </row>
    <row r="59" spans="1:9" ht="13.2" x14ac:dyDescent="0.25">
      <c r="A59" s="110"/>
    </row>
    <row r="60" spans="1:9" ht="13.2" x14ac:dyDescent="0.25">
      <c r="A60" s="110"/>
    </row>
    <row r="61" spans="1:9" ht="13.2" x14ac:dyDescent="0.25">
      <c r="A61" s="110"/>
    </row>
    <row r="62" spans="1:9" ht="13.2" x14ac:dyDescent="0.25">
      <c r="A62" s="110"/>
    </row>
  </sheetData>
  <mergeCells count="2">
    <mergeCell ref="A1:E1"/>
    <mergeCell ref="A3:B3"/>
  </mergeCells>
  <pageMargins left="0.59055118110236227" right="0.39370078740157483" top="0.43307086614173229" bottom="0.94488188976377963" header="0" footer="0.39370078740157483"/>
  <pageSetup paperSize="9" scale="77" fitToHeight="0" orientation="portrait" r:id="rId1"/>
  <headerFooter>
    <oddFooter xml:space="preserve">&amp;R&amp;"Neo Sans Light,Normal"&amp;7&amp;A - Pág.&amp;P de &amp;N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topLeftCell="A10" workbookViewId="0">
      <selection activeCell="B22" sqref="B22"/>
    </sheetView>
  </sheetViews>
  <sheetFormatPr defaultColWidth="9.109375" defaultRowHeight="10.199999999999999" x14ac:dyDescent="0.2"/>
  <cols>
    <col min="1" max="1" width="9" style="20" customWidth="1"/>
    <col min="2" max="2" width="50.109375" style="21" customWidth="1"/>
    <col min="3" max="3" width="4.33203125" style="20" customWidth="1"/>
    <col min="4" max="6" width="9.33203125" style="22" customWidth="1"/>
    <col min="7" max="7" width="14.33203125" style="23" customWidth="1"/>
    <col min="8" max="8" width="9.33203125" style="22" customWidth="1"/>
    <col min="9" max="9" width="9.33203125" style="24" customWidth="1"/>
    <col min="10" max="16384" width="9.109375" style="19"/>
  </cols>
  <sheetData>
    <row r="1" spans="1:9" s="8" customFormat="1" ht="18.75" customHeight="1" x14ac:dyDescent="0.25">
      <c r="A1" s="533" t="str">
        <f>'Resumo Med'!A6:G6</f>
        <v xml:space="preserve">New Porto Caio_Cabinda Buildings   </v>
      </c>
      <c r="B1" s="533"/>
      <c r="C1" s="533"/>
      <c r="D1" s="533"/>
      <c r="E1" s="533"/>
      <c r="F1" s="4"/>
      <c r="G1" s="5"/>
      <c r="H1" s="6"/>
      <c r="I1" s="7"/>
    </row>
    <row r="2" spans="1:9" s="8" customFormat="1" ht="18.75" customHeight="1" x14ac:dyDescent="0.3">
      <c r="A2" s="38" t="str">
        <f>'Resumo Med'!A8:G8</f>
        <v xml:space="preserve">04_IS PS Building    </v>
      </c>
      <c r="B2" s="44"/>
      <c r="C2" s="45"/>
      <c r="D2" s="45"/>
      <c r="E2" s="47"/>
      <c r="F2" s="13"/>
      <c r="G2" s="14"/>
      <c r="H2" s="6"/>
      <c r="I2" s="15"/>
    </row>
    <row r="3" spans="1:9" s="8" customFormat="1" ht="18.75" customHeight="1" x14ac:dyDescent="0.3">
      <c r="A3" s="534" t="str">
        <f>'Cap.8'!A3</f>
        <v xml:space="preserve">Execution Project  </v>
      </c>
      <c r="B3" s="534"/>
      <c r="C3" s="45"/>
      <c r="D3" s="45"/>
      <c r="E3" s="47"/>
      <c r="F3" s="17"/>
      <c r="G3" s="14"/>
      <c r="H3" s="18"/>
      <c r="I3" s="7"/>
    </row>
    <row r="4" spans="1:9" s="8" customFormat="1" ht="18.75" customHeight="1" x14ac:dyDescent="0.3">
      <c r="A4" s="324" t="str">
        <f>'Resumo Med'!A15:G15</f>
        <v>JANUARY 2025</v>
      </c>
      <c r="B4" s="351"/>
      <c r="C4" s="45"/>
      <c r="D4" s="45"/>
      <c r="E4" s="47"/>
      <c r="F4" s="17"/>
      <c r="G4" s="14"/>
      <c r="H4" s="18"/>
      <c r="I4" s="7"/>
    </row>
    <row r="5" spans="1:9" s="8" customFormat="1" ht="18.75" customHeight="1" x14ac:dyDescent="0.3">
      <c r="A5" s="16"/>
      <c r="B5" s="10"/>
      <c r="C5" s="11"/>
      <c r="D5" s="11"/>
      <c r="E5" s="12"/>
      <c r="F5" s="17"/>
      <c r="G5" s="14"/>
      <c r="H5" s="18"/>
      <c r="I5" s="7" t="s">
        <v>1</v>
      </c>
    </row>
    <row r="6" spans="1:9" s="8" customFormat="1" ht="35.25" customHeight="1" x14ac:dyDescent="0.2">
      <c r="A6" s="74" t="s">
        <v>0</v>
      </c>
      <c r="B6" s="75" t="s">
        <v>3</v>
      </c>
      <c r="C6" s="76" t="s">
        <v>2</v>
      </c>
      <c r="D6" s="77" t="s">
        <v>4</v>
      </c>
      <c r="E6" s="78" t="s">
        <v>5</v>
      </c>
      <c r="F6" s="77" t="s">
        <v>6</v>
      </c>
      <c r="G6" s="79" t="s">
        <v>7</v>
      </c>
      <c r="H6" s="80" t="s">
        <v>8</v>
      </c>
      <c r="I6" s="81" t="s">
        <v>9</v>
      </c>
    </row>
    <row r="7" spans="1:9" ht="13.2" x14ac:dyDescent="0.25">
      <c r="A7" s="82"/>
      <c r="B7" s="83"/>
      <c r="C7" s="84"/>
      <c r="D7" s="85"/>
      <c r="E7" s="85"/>
      <c r="F7" s="85"/>
      <c r="G7" s="85" t="str">
        <f t="shared" ref="G7:G8" si="0">IF(C7=0,"",IF(AND(D7&lt;&gt;0,E7&lt;&gt;0,F7&lt;&gt;0),C7*D7*E7*F7,IF(AND(D7&lt;&gt;0,E7&lt;&gt;0,F7=0),C7*D7*E7,IF(AND(D7&lt;&gt;0,E7=0,F7&lt;&gt;0),C7*D7*F7,IF(AND(D7&lt;&gt;0,E7=0,F7=0,F7),C7*D7,"CORRIGIR")))))</f>
        <v/>
      </c>
      <c r="H7" s="85"/>
      <c r="I7" s="86"/>
    </row>
    <row r="8" spans="1:9" ht="20.100000000000001" customHeight="1" x14ac:dyDescent="0.25">
      <c r="A8" s="87" t="s">
        <v>21</v>
      </c>
      <c r="B8" s="88" t="str">
        <f>'Resumo Med'!D38</f>
        <v xml:space="preserve">- PAINTING </v>
      </c>
      <c r="C8" s="100"/>
      <c r="D8" s="99"/>
      <c r="E8" s="99"/>
      <c r="F8" s="99"/>
      <c r="G8" s="99" t="str">
        <f t="shared" si="0"/>
        <v/>
      </c>
      <c r="H8" s="99"/>
      <c r="I8" s="153"/>
    </row>
    <row r="9" spans="1:9" ht="20.100000000000001" customHeight="1" x14ac:dyDescent="0.25">
      <c r="A9" s="265" t="s">
        <v>24</v>
      </c>
      <c r="B9" s="266" t="s">
        <v>229</v>
      </c>
      <c r="C9" s="267"/>
      <c r="D9" s="268"/>
      <c r="E9" s="268"/>
      <c r="F9" s="268"/>
      <c r="G9" s="268"/>
      <c r="H9" s="268"/>
      <c r="I9" s="269"/>
    </row>
    <row r="10" spans="1:9" ht="50.25" customHeight="1" x14ac:dyDescent="0.25">
      <c r="A10" s="270" t="s">
        <v>51</v>
      </c>
      <c r="B10" s="271" t="s">
        <v>264</v>
      </c>
      <c r="C10" s="267"/>
      <c r="D10" s="268"/>
      <c r="E10" s="268"/>
      <c r="F10" s="268"/>
      <c r="G10" s="268" t="str">
        <f t="shared" ref="G10" si="1">IF(C10=0,"",IF(AND(D10&lt;&gt;0,E10&lt;&gt;0,F10&lt;&gt;0),C10*D10*E10*F10,IF(AND(D10&lt;&gt;0,E10&lt;&gt;0,F10=0),C10*D10*E10,IF(AND(D10&lt;&gt;0,E10=0,F10&lt;&gt;0),C10*D10*F10,IF(AND(D10&lt;&gt;0,E10=0,F10=0,F10),C10*D10,"CORRIGIR")))))</f>
        <v/>
      </c>
      <c r="H10" s="268"/>
      <c r="I10" s="269"/>
    </row>
    <row r="11" spans="1:9" ht="17.100000000000001" customHeight="1" x14ac:dyDescent="0.25">
      <c r="A11" s="272"/>
      <c r="B11" s="273"/>
      <c r="C11" s="315"/>
      <c r="D11" s="309"/>
      <c r="E11" s="309"/>
      <c r="F11" s="309"/>
      <c r="G11" s="309"/>
      <c r="H11" s="309">
        <f>'Cap.4'!H11</f>
        <v>380.12</v>
      </c>
      <c r="I11" s="310"/>
    </row>
    <row r="12" spans="1:9" ht="17.100000000000001" customHeight="1" x14ac:dyDescent="0.3">
      <c r="A12" s="91"/>
      <c r="B12" s="273"/>
      <c r="C12" s="84"/>
      <c r="D12" s="85"/>
      <c r="E12" s="85"/>
      <c r="F12" s="85"/>
      <c r="G12" s="105"/>
      <c r="H12" s="105"/>
      <c r="I12" s="106" t="s">
        <v>26</v>
      </c>
    </row>
    <row r="13" spans="1:9" ht="17.100000000000001" customHeight="1" x14ac:dyDescent="0.25">
      <c r="A13" s="91"/>
      <c r="B13" s="274"/>
      <c r="C13" s="84"/>
      <c r="D13" s="85"/>
      <c r="E13" s="85"/>
      <c r="F13" s="85"/>
      <c r="G13" s="85"/>
      <c r="H13" s="85"/>
      <c r="I13" s="86">
        <f>H11</f>
        <v>380.12</v>
      </c>
    </row>
    <row r="14" spans="1:9" ht="17.100000000000001" customHeight="1" x14ac:dyDescent="0.25">
      <c r="A14" s="91"/>
      <c r="B14" s="274"/>
      <c r="C14" s="84"/>
      <c r="D14" s="85"/>
      <c r="E14" s="85"/>
      <c r="F14" s="85"/>
      <c r="G14" s="85"/>
      <c r="H14" s="85"/>
      <c r="I14" s="86"/>
    </row>
    <row r="15" spans="1:9" ht="17.100000000000001" customHeight="1" x14ac:dyDescent="0.25">
      <c r="A15" s="91"/>
      <c r="B15" s="274"/>
      <c r="C15" s="84"/>
      <c r="D15" s="85"/>
      <c r="E15" s="85"/>
      <c r="F15" s="85"/>
      <c r="G15" s="85"/>
      <c r="H15" s="85"/>
      <c r="I15" s="86"/>
    </row>
    <row r="16" spans="1:9" ht="15" customHeight="1" x14ac:dyDescent="0.25">
      <c r="A16" s="87" t="s">
        <v>37</v>
      </c>
      <c r="B16" s="119" t="s">
        <v>227</v>
      </c>
      <c r="C16" s="84"/>
      <c r="D16" s="85"/>
      <c r="E16" s="85"/>
      <c r="F16" s="85"/>
      <c r="G16" s="85"/>
      <c r="H16" s="85"/>
      <c r="I16" s="86"/>
    </row>
    <row r="17" spans="1:13" ht="51.75" customHeight="1" x14ac:dyDescent="0.25">
      <c r="A17" s="95" t="s">
        <v>52</v>
      </c>
      <c r="B17" s="96" t="s">
        <v>265</v>
      </c>
      <c r="C17" s="84"/>
      <c r="D17" s="85"/>
      <c r="E17" s="85"/>
      <c r="F17" s="85"/>
      <c r="G17" s="85"/>
      <c r="H17" s="85"/>
      <c r="I17" s="86"/>
    </row>
    <row r="18" spans="1:13" ht="17.100000000000001" customHeight="1" x14ac:dyDescent="0.25">
      <c r="A18" s="255"/>
      <c r="B18" s="316"/>
      <c r="C18" s="315"/>
      <c r="D18" s="309"/>
      <c r="E18" s="309"/>
      <c r="F18" s="309"/>
      <c r="G18" s="309"/>
      <c r="H18" s="309">
        <v>409.46</v>
      </c>
      <c r="I18" s="310"/>
    </row>
    <row r="19" spans="1:13" ht="17.100000000000001" customHeight="1" x14ac:dyDescent="0.25">
      <c r="A19" s="93"/>
      <c r="B19" s="316"/>
      <c r="C19" s="315"/>
      <c r="D19" s="309"/>
      <c r="E19" s="309"/>
      <c r="F19" s="309"/>
      <c r="G19" s="373"/>
      <c r="H19" s="105"/>
      <c r="I19" s="106" t="s">
        <v>10</v>
      </c>
    </row>
    <row r="20" spans="1:13" ht="17.100000000000001" customHeight="1" x14ac:dyDescent="0.25">
      <c r="A20" s="93"/>
      <c r="B20" s="316"/>
      <c r="C20" s="315"/>
      <c r="D20" s="309"/>
      <c r="E20" s="309"/>
      <c r="F20" s="309"/>
      <c r="G20" s="309" t="str">
        <f>IF(C20=0,"",IF(AND(D20&lt;&gt;0,E20&lt;&gt;0,F20&lt;&gt;0),C20*D20*E20*F20,IF(AND(D20&lt;&gt;0,E20&lt;&gt;0,F20=0),C20*D20*E20,IF(AND(D20&lt;&gt;0,E20=0,F20&lt;&gt;0),C20*D20*F20,IF(AND(D20&lt;&gt;0,E20=0,F20=0,F20),C20*D20,"CORRIGIR")))))</f>
        <v/>
      </c>
      <c r="H20" s="85"/>
      <c r="I20" s="86">
        <f>H18</f>
        <v>409.46</v>
      </c>
    </row>
    <row r="21" spans="1:13" ht="15.75" customHeight="1" x14ac:dyDescent="0.25">
      <c r="A21" s="258" t="s">
        <v>68</v>
      </c>
      <c r="B21" s="323" t="s">
        <v>263</v>
      </c>
      <c r="C21" s="315"/>
      <c r="D21" s="309"/>
      <c r="E21" s="309"/>
      <c r="F21" s="309"/>
      <c r="G21" s="309"/>
      <c r="H21" s="309"/>
      <c r="I21" s="310"/>
    </row>
    <row r="22" spans="1:13" ht="66" customHeight="1" x14ac:dyDescent="0.25">
      <c r="A22" s="93" t="s">
        <v>69</v>
      </c>
      <c r="B22" s="271" t="s">
        <v>266</v>
      </c>
      <c r="C22" s="267"/>
      <c r="D22" s="268"/>
      <c r="E22" s="268"/>
      <c r="F22" s="268"/>
      <c r="G22" s="268" t="str">
        <f t="shared" ref="G22" si="2">IF(C22=0,"",IF(AND(D22&lt;&gt;0,E22&lt;&gt;0,F22&lt;&gt;0),C22*D22*E22*F22,IF(AND(D22&lt;&gt;0,E22&lt;&gt;0,F22=0),C22*D22*E22,IF(AND(D22&lt;&gt;0,E22=0,F22&lt;&gt;0),C22*D22*F22,IF(AND(D22&lt;&gt;0,E22=0,F22=0,F22),C22*D22,"CORRIGIR")))))</f>
        <v/>
      </c>
      <c r="H22" s="268"/>
      <c r="I22" s="269"/>
    </row>
    <row r="23" spans="1:13" ht="17.100000000000001" customHeight="1" x14ac:dyDescent="0.25">
      <c r="A23" s="275"/>
      <c r="B23" s="150"/>
      <c r="C23" s="315"/>
      <c r="D23" s="309"/>
      <c r="E23" s="309"/>
      <c r="F23" s="309"/>
      <c r="G23" s="309"/>
      <c r="H23" s="309">
        <f>'Cap.7'!H10</f>
        <v>249.58999999999997</v>
      </c>
      <c r="I23" s="310"/>
    </row>
    <row r="24" spans="1:13" ht="17.100000000000001" customHeight="1" x14ac:dyDescent="0.3">
      <c r="A24" s="276"/>
      <c r="B24" s="273"/>
      <c r="C24" s="84"/>
      <c r="D24" s="85"/>
      <c r="E24" s="85"/>
      <c r="F24" s="85"/>
      <c r="G24" s="105"/>
      <c r="H24" s="105"/>
      <c r="I24" s="106" t="s">
        <v>26</v>
      </c>
    </row>
    <row r="25" spans="1:13" ht="17.100000000000001" customHeight="1" x14ac:dyDescent="0.25">
      <c r="B25" s="274"/>
      <c r="C25" s="84"/>
      <c r="D25" s="85"/>
      <c r="E25" s="85"/>
      <c r="F25" s="85"/>
      <c r="G25" s="85"/>
      <c r="H25" s="85"/>
      <c r="I25" s="86">
        <f>H23</f>
        <v>249.58999999999997</v>
      </c>
    </row>
    <row r="26" spans="1:13" ht="17.100000000000001" customHeight="1" x14ac:dyDescent="0.25">
      <c r="B26" s="274"/>
      <c r="C26" s="84"/>
      <c r="D26" s="85"/>
      <c r="E26" s="85"/>
      <c r="F26" s="85"/>
      <c r="G26" s="309"/>
      <c r="H26" s="309"/>
      <c r="I26" s="310"/>
      <c r="M26" s="23"/>
    </row>
    <row r="27" spans="1:13" ht="17.100000000000001" customHeight="1" x14ac:dyDescent="0.25">
      <c r="B27" s="271"/>
      <c r="C27" s="267"/>
      <c r="D27" s="268"/>
      <c r="E27" s="268"/>
      <c r="F27" s="268"/>
      <c r="G27" s="105"/>
      <c r="H27" s="105"/>
      <c r="I27" s="106"/>
    </row>
    <row r="28" spans="1:13" ht="13.2" x14ac:dyDescent="0.25">
      <c r="B28" s="150"/>
      <c r="C28" s="315"/>
      <c r="D28" s="309"/>
      <c r="E28" s="309"/>
      <c r="F28" s="309"/>
      <c r="G28" s="309"/>
      <c r="H28" s="309"/>
      <c r="I28" s="310"/>
    </row>
    <row r="29" spans="1:13" ht="13.2" x14ac:dyDescent="0.25">
      <c r="B29" s="273"/>
      <c r="C29" s="84"/>
      <c r="D29" s="85"/>
      <c r="E29" s="85"/>
      <c r="F29" s="85"/>
      <c r="G29" s="85"/>
      <c r="H29" s="85"/>
      <c r="I29" s="86"/>
    </row>
    <row r="30" spans="1:13" ht="13.2" x14ac:dyDescent="0.25">
      <c r="B30" s="274"/>
      <c r="C30" s="84"/>
      <c r="D30" s="85"/>
      <c r="E30" s="85"/>
      <c r="F30" s="85"/>
      <c r="G30" s="85"/>
      <c r="H30" s="85"/>
      <c r="I30" s="86"/>
    </row>
    <row r="31" spans="1:13" ht="13.2" x14ac:dyDescent="0.25">
      <c r="B31" s="274"/>
      <c r="C31" s="84"/>
      <c r="D31" s="85"/>
      <c r="E31" s="85"/>
      <c r="F31" s="85"/>
      <c r="G31" s="85"/>
      <c r="H31" s="85"/>
      <c r="I31" s="86"/>
    </row>
    <row r="32" spans="1:13" ht="13.2" x14ac:dyDescent="0.25">
      <c r="A32" s="376"/>
      <c r="B32" s="428"/>
      <c r="C32" s="429"/>
      <c r="D32" s="373"/>
      <c r="E32" s="373"/>
      <c r="F32" s="373"/>
      <c r="G32" s="373"/>
      <c r="H32" s="373"/>
      <c r="I32" s="374"/>
    </row>
  </sheetData>
  <mergeCells count="2">
    <mergeCell ref="A1:E1"/>
    <mergeCell ref="A3:B3"/>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0"/>
  <sheetViews>
    <sheetView showGridLines="0" showZeros="0" zoomScaleNormal="100" workbookViewId="0">
      <pane ySplit="6" topLeftCell="A7" activePane="bottomLeft" state="frozen"/>
      <selection pane="bottomLeft" activeCell="B10" sqref="B10"/>
    </sheetView>
  </sheetViews>
  <sheetFormatPr defaultColWidth="9.109375" defaultRowHeight="10.199999999999999" x14ac:dyDescent="0.2"/>
  <cols>
    <col min="1" max="1" width="6.88671875" style="20" customWidth="1"/>
    <col min="2" max="2" width="47.44140625" style="21" customWidth="1"/>
    <col min="3" max="3" width="3.44140625" style="20" customWidth="1"/>
    <col min="4" max="6" width="9.33203125" style="22" customWidth="1"/>
    <col min="7" max="7" width="9.33203125" style="23" customWidth="1"/>
    <col min="8" max="8" width="9.33203125" style="22" customWidth="1"/>
    <col min="9" max="9" width="9.33203125" style="24" customWidth="1"/>
    <col min="10" max="16384" width="9.109375" style="19"/>
  </cols>
  <sheetData>
    <row r="1" spans="1:10" s="8" customFormat="1" ht="18.75" customHeight="1" x14ac:dyDescent="0.3">
      <c r="A1" s="53" t="str">
        <f>'Resumo Med'!A6:G6</f>
        <v xml:space="preserve">New Porto Caio_Cabinda Buildings   </v>
      </c>
      <c r="B1" s="54"/>
      <c r="C1" s="55"/>
      <c r="D1" s="55"/>
      <c r="E1" s="55"/>
      <c r="F1" s="56"/>
      <c r="G1" s="57"/>
      <c r="H1" s="58"/>
      <c r="I1" s="46"/>
    </row>
    <row r="2" spans="1:10" s="8" customFormat="1" ht="18.75" customHeight="1" x14ac:dyDescent="0.3">
      <c r="A2" s="38" t="str">
        <f>'Resumo Med'!A8:G8</f>
        <v xml:space="preserve">04_IS PS Building    </v>
      </c>
      <c r="B2" s="44"/>
      <c r="C2" s="45"/>
      <c r="D2" s="45"/>
      <c r="E2" s="47"/>
      <c r="F2" s="59"/>
      <c r="G2" s="60"/>
      <c r="H2" s="58"/>
      <c r="I2" s="61"/>
    </row>
    <row r="3" spans="1:10" s="8" customFormat="1" ht="18.75" customHeight="1" x14ac:dyDescent="0.3">
      <c r="A3" s="534" t="str">
        <f>'Cap.9'!A3</f>
        <v xml:space="preserve">Execution Project  </v>
      </c>
      <c r="B3" s="534"/>
      <c r="C3" s="45"/>
      <c r="D3" s="45"/>
      <c r="E3" s="47"/>
      <c r="F3" s="62"/>
      <c r="G3" s="60"/>
      <c r="H3" s="63"/>
      <c r="I3" s="46"/>
    </row>
    <row r="4" spans="1:10" s="8" customFormat="1" ht="18.75" customHeight="1" x14ac:dyDescent="0.3">
      <c r="A4" s="324" t="str">
        <f>'Resumo Med'!A15:G15</f>
        <v>JANUARY 2025</v>
      </c>
      <c r="B4" s="351"/>
      <c r="C4" s="45"/>
      <c r="D4" s="45"/>
      <c r="E4" s="47"/>
      <c r="F4" s="62"/>
      <c r="G4" s="60"/>
      <c r="H4" s="63"/>
      <c r="I4" s="46"/>
    </row>
    <row r="5" spans="1:10" s="8" customFormat="1" ht="18.75" customHeight="1" x14ac:dyDescent="0.3">
      <c r="A5" s="43"/>
      <c r="B5" s="44"/>
      <c r="C5" s="45"/>
      <c r="D5" s="45"/>
      <c r="E5" s="47"/>
      <c r="F5" s="62"/>
      <c r="G5" s="60"/>
      <c r="H5" s="63"/>
      <c r="I5" s="46" t="s">
        <v>1</v>
      </c>
    </row>
    <row r="6" spans="1:10" s="8" customFormat="1" ht="35.25" customHeight="1" x14ac:dyDescent="0.2">
      <c r="A6" s="74" t="s">
        <v>0</v>
      </c>
      <c r="B6" s="75" t="s">
        <v>3</v>
      </c>
      <c r="C6" s="76" t="s">
        <v>2</v>
      </c>
      <c r="D6" s="77" t="s">
        <v>4</v>
      </c>
      <c r="E6" s="78" t="s">
        <v>5</v>
      </c>
      <c r="F6" s="77" t="s">
        <v>6</v>
      </c>
      <c r="G6" s="79" t="s">
        <v>7</v>
      </c>
      <c r="H6" s="80" t="s">
        <v>8</v>
      </c>
      <c r="I6" s="81" t="s">
        <v>9</v>
      </c>
    </row>
    <row r="7" spans="1:10" ht="13.2" x14ac:dyDescent="0.25">
      <c r="A7" s="82"/>
      <c r="B7" s="83"/>
      <c r="C7" s="84"/>
      <c r="D7" s="85"/>
      <c r="E7" s="85"/>
      <c r="F7" s="85"/>
      <c r="G7" s="85" t="str">
        <f>IF(C7=0,"",IF(AND(D7&lt;&gt;0,E7&lt;&gt;0,F7&lt;&gt;0),C7*D7*E7*F7,IF(AND(D7&lt;&gt;0,E7&lt;&gt;0,F7=0),C7*D7*E7,IF(AND(D7&lt;&gt;0,E7=0,F7&lt;&gt;0),C7*D7*F7,IF(AND(D7&lt;&gt;0,E7=0,F7=0,F7),C7*D7,"CORRIGIR")))))</f>
        <v/>
      </c>
      <c r="H7" s="85"/>
      <c r="I7" s="86"/>
    </row>
    <row r="8" spans="1:10" ht="13.2" x14ac:dyDescent="0.25">
      <c r="A8" s="87" t="s">
        <v>27</v>
      </c>
      <c r="B8" s="88" t="str">
        <f>'Resumo Med'!D40</f>
        <v xml:space="preserve">- DOORS     </v>
      </c>
      <c r="C8" s="84"/>
      <c r="D8" s="85"/>
      <c r="E8" s="85"/>
      <c r="F8" s="85"/>
      <c r="G8" s="85" t="str">
        <f>IF(C8=0,"",IF(AND(D8&lt;&gt;0,E8&lt;&gt;0,F8&lt;&gt;0),C8*D8*E8*F8,IF(AND(D8&lt;&gt;0,E8&lt;&gt;0,F8=0),C8*D8*E8,IF(AND(D8&lt;&gt;0,E8=0,F8&lt;&gt;0),C8*D8*F8,IF(AND(D8&lt;&gt;0,E8=0,F8=0,F8),C8*D8,"CORRIGIR")))))</f>
        <v/>
      </c>
      <c r="H8" s="85"/>
      <c r="I8" s="86"/>
    </row>
    <row r="9" spans="1:10" ht="13.2" x14ac:dyDescent="0.25">
      <c r="A9" s="277"/>
      <c r="B9" s="278" t="s">
        <v>267</v>
      </c>
      <c r="C9" s="279"/>
      <c r="D9" s="280"/>
      <c r="E9" s="280"/>
      <c r="F9" s="280"/>
      <c r="G9" s="280"/>
      <c r="H9" s="280"/>
      <c r="I9" s="281"/>
      <c r="J9" s="282"/>
    </row>
    <row r="10" spans="1:10" ht="60.75" customHeight="1" x14ac:dyDescent="0.25">
      <c r="A10" s="283" t="s">
        <v>28</v>
      </c>
      <c r="B10" s="103" t="s">
        <v>268</v>
      </c>
      <c r="C10" s="279"/>
      <c r="D10" s="280">
        <v>14.09</v>
      </c>
      <c r="E10" s="280">
        <v>0.05</v>
      </c>
      <c r="F10" s="280">
        <v>0.08</v>
      </c>
      <c r="G10" s="280" t="str">
        <f>IF(C10=0,"",IF(AND(D10&lt;&gt;0,E10&lt;&gt;0,F10&lt;&gt;0),C10*D10*E10*F10,IF(AND(D10&lt;&gt;0,E10&lt;&gt;0,F10=0),C10*D10*E10,IF(AND(D10&lt;&gt;0,E10=0,F10&lt;&gt;0),C10*D10*F10,IF(AND(D10&lt;&gt;0,E10=0,F10=0,F10),C10*D10,"CORRIGIR")))))</f>
        <v/>
      </c>
      <c r="H10" s="280"/>
      <c r="I10" s="281"/>
      <c r="J10" s="282"/>
    </row>
    <row r="11" spans="1:10" ht="18" customHeight="1" x14ac:dyDescent="0.25">
      <c r="A11" s="381"/>
      <c r="B11" s="150"/>
      <c r="C11" s="382"/>
      <c r="D11" s="383"/>
      <c r="E11" s="383"/>
      <c r="F11" s="383"/>
      <c r="G11" s="383"/>
      <c r="H11" s="383">
        <v>153.04</v>
      </c>
      <c r="I11" s="384"/>
      <c r="J11" s="282"/>
    </row>
    <row r="12" spans="1:10" ht="15" customHeight="1" x14ac:dyDescent="0.2">
      <c r="A12" s="284"/>
      <c r="B12" s="285"/>
      <c r="C12" s="286"/>
      <c r="D12" s="287"/>
      <c r="E12" s="287"/>
      <c r="F12" s="287"/>
      <c r="G12" s="287"/>
      <c r="H12" s="287"/>
      <c r="I12" s="288" t="s">
        <v>36</v>
      </c>
      <c r="J12" s="282"/>
    </row>
    <row r="13" spans="1:10" ht="15" customHeight="1" x14ac:dyDescent="0.2">
      <c r="A13" s="284"/>
      <c r="B13" s="289"/>
      <c r="C13" s="286"/>
      <c r="D13" s="287"/>
      <c r="E13" s="287"/>
      <c r="F13" s="287"/>
      <c r="G13" s="290"/>
      <c r="H13" s="290"/>
      <c r="I13" s="291">
        <f>H11</f>
        <v>153.04</v>
      </c>
      <c r="J13" s="282"/>
    </row>
    <row r="14" spans="1:10" ht="13.2" x14ac:dyDescent="0.25">
      <c r="A14" s="283"/>
      <c r="B14" s="103"/>
      <c r="C14" s="279"/>
      <c r="D14" s="280"/>
      <c r="E14" s="280"/>
      <c r="F14" s="280"/>
      <c r="G14" s="280"/>
      <c r="H14" s="280"/>
      <c r="I14" s="281"/>
      <c r="J14" s="282"/>
    </row>
    <row r="15" spans="1:10" ht="15" customHeight="1" x14ac:dyDescent="0.2">
      <c r="A15" s="284"/>
      <c r="B15" s="253"/>
      <c r="C15" s="286"/>
      <c r="D15" s="287"/>
      <c r="E15" s="287"/>
      <c r="F15" s="287"/>
      <c r="G15" s="287"/>
      <c r="H15" s="287"/>
      <c r="I15" s="288"/>
      <c r="J15" s="282"/>
    </row>
    <row r="16" spans="1:10" ht="15" customHeight="1" x14ac:dyDescent="0.2">
      <c r="A16" s="284"/>
      <c r="B16" s="289"/>
      <c r="C16" s="286"/>
      <c r="D16" s="287"/>
      <c r="E16" s="287"/>
      <c r="F16" s="287"/>
      <c r="G16" s="287"/>
      <c r="H16" s="287"/>
      <c r="I16" s="288"/>
      <c r="J16" s="282"/>
    </row>
    <row r="17" spans="1:10" ht="15" customHeight="1" x14ac:dyDescent="0.2">
      <c r="A17" s="284"/>
      <c r="B17" s="289"/>
      <c r="C17" s="286"/>
      <c r="D17" s="287"/>
      <c r="E17" s="287"/>
      <c r="F17" s="287"/>
      <c r="G17" s="287"/>
      <c r="H17" s="287"/>
      <c r="I17" s="288"/>
      <c r="J17" s="282"/>
    </row>
    <row r="18" spans="1:10" ht="85.5" customHeight="1" x14ac:dyDescent="0.25">
      <c r="A18" s="385"/>
      <c r="B18" s="103"/>
      <c r="C18" s="279"/>
      <c r="D18" s="280"/>
      <c r="E18" s="280"/>
      <c r="F18" s="280"/>
      <c r="G18" s="280"/>
      <c r="H18" s="280"/>
      <c r="I18" s="281"/>
      <c r="J18" s="282"/>
    </row>
    <row r="19" spans="1:10" ht="15" customHeight="1" x14ac:dyDescent="0.2">
      <c r="A19" s="385"/>
      <c r="B19" s="253"/>
      <c r="C19" s="286"/>
      <c r="D19" s="287"/>
      <c r="E19" s="287"/>
      <c r="F19" s="287"/>
      <c r="G19" s="287"/>
      <c r="H19" s="287"/>
      <c r="I19" s="288"/>
      <c r="J19" s="282"/>
    </row>
    <row r="20" spans="1:10" ht="15" customHeight="1" x14ac:dyDescent="0.2">
      <c r="A20" s="385"/>
      <c r="B20" s="289"/>
      <c r="C20" s="286"/>
      <c r="D20" s="287"/>
      <c r="E20" s="287"/>
      <c r="F20" s="287"/>
      <c r="G20" s="287"/>
      <c r="H20" s="287"/>
      <c r="I20" s="288"/>
      <c r="J20" s="282"/>
    </row>
    <row r="21" spans="1:10" ht="15" customHeight="1" x14ac:dyDescent="0.2">
      <c r="A21" s="385"/>
      <c r="B21" s="289"/>
      <c r="C21" s="286"/>
      <c r="D21" s="287"/>
      <c r="E21" s="287"/>
      <c r="F21" s="287"/>
      <c r="G21" s="287"/>
      <c r="H21" s="287"/>
      <c r="I21" s="288"/>
      <c r="J21" s="282"/>
    </row>
    <row r="22" spans="1:10" ht="85.5" customHeight="1" x14ac:dyDescent="0.25">
      <c r="A22" s="430"/>
      <c r="B22" s="103"/>
      <c r="C22" s="279"/>
      <c r="D22" s="280"/>
      <c r="E22" s="280"/>
      <c r="F22" s="280"/>
      <c r="G22" s="280"/>
      <c r="H22" s="280"/>
      <c r="I22" s="281"/>
      <c r="J22" s="282"/>
    </row>
    <row r="23" spans="1:10" ht="18" customHeight="1" x14ac:dyDescent="0.25">
      <c r="A23" s="430"/>
      <c r="B23" s="253"/>
      <c r="C23" s="434"/>
      <c r="D23" s="435"/>
      <c r="E23" s="435"/>
      <c r="F23" s="435"/>
      <c r="G23" s="435"/>
      <c r="H23" s="437"/>
      <c r="I23" s="436"/>
      <c r="J23" s="282"/>
    </row>
    <row r="24" spans="1:10" ht="15" customHeight="1" x14ac:dyDescent="0.2">
      <c r="A24" s="430"/>
      <c r="B24" s="253"/>
      <c r="C24" s="286"/>
      <c r="D24" s="287"/>
      <c r="E24" s="287"/>
      <c r="F24" s="287"/>
      <c r="G24" s="287"/>
      <c r="H24" s="438"/>
      <c r="I24" s="288"/>
      <c r="J24" s="282"/>
    </row>
    <row r="25" spans="1:10" ht="15" customHeight="1" x14ac:dyDescent="0.2">
      <c r="A25" s="430"/>
      <c r="B25" s="289"/>
      <c r="C25" s="286"/>
      <c r="D25" s="287"/>
      <c r="E25" s="287"/>
      <c r="F25" s="287"/>
      <c r="G25" s="287"/>
      <c r="H25" s="287"/>
      <c r="I25" s="288"/>
      <c r="J25" s="282"/>
    </row>
    <row r="26" spans="1:10" ht="15" customHeight="1" x14ac:dyDescent="0.2">
      <c r="A26" s="430"/>
      <c r="B26" s="289"/>
      <c r="C26" s="286"/>
      <c r="D26" s="287"/>
      <c r="E26" s="287"/>
      <c r="F26" s="287"/>
      <c r="G26" s="287"/>
      <c r="H26" s="287"/>
      <c r="I26" s="288"/>
      <c r="J26" s="282"/>
    </row>
    <row r="27" spans="1:10" ht="15" customHeight="1" x14ac:dyDescent="0.2">
      <c r="A27" s="430"/>
      <c r="B27" s="431"/>
      <c r="C27" s="432"/>
      <c r="D27" s="433"/>
      <c r="E27" s="433"/>
      <c r="F27" s="433"/>
      <c r="G27" s="287"/>
      <c r="H27" s="287"/>
      <c r="I27" s="288"/>
      <c r="J27" s="282"/>
    </row>
    <row r="28" spans="1:10" ht="17.100000000000001" customHeight="1" x14ac:dyDescent="0.25">
      <c r="A28" s="289"/>
      <c r="B28" s="279"/>
      <c r="C28" s="280"/>
      <c r="D28" s="280"/>
      <c r="E28" s="280"/>
      <c r="F28" s="280"/>
      <c r="G28" s="280"/>
      <c r="H28" s="281"/>
      <c r="I28" s="292"/>
      <c r="J28" s="282"/>
    </row>
    <row r="29" spans="1:10" ht="13.2" x14ac:dyDescent="0.25">
      <c r="A29" s="289"/>
      <c r="B29" s="279"/>
      <c r="C29" s="280"/>
      <c r="D29" s="280"/>
      <c r="E29" s="280"/>
      <c r="F29" s="280"/>
      <c r="G29" s="280"/>
      <c r="H29" s="281"/>
      <c r="I29" s="292"/>
      <c r="J29" s="282"/>
    </row>
    <row r="30" spans="1:10" ht="13.2" x14ac:dyDescent="0.25">
      <c r="A30" s="289"/>
      <c r="B30" s="279"/>
      <c r="C30" s="280"/>
      <c r="D30" s="280"/>
      <c r="E30" s="280"/>
      <c r="F30" s="280"/>
      <c r="G30" s="280"/>
      <c r="H30" s="281"/>
      <c r="I30" s="292"/>
      <c r="J30" s="282"/>
    </row>
    <row r="31" spans="1:10" ht="13.2" x14ac:dyDescent="0.25">
      <c r="A31" s="293"/>
      <c r="B31" s="294"/>
      <c r="C31" s="295"/>
      <c r="D31" s="295"/>
      <c r="E31" s="295"/>
      <c r="F31" s="295"/>
      <c r="G31" s="295"/>
      <c r="H31" s="296"/>
      <c r="I31" s="297"/>
      <c r="J31" s="282"/>
    </row>
    <row r="32" spans="1:10" x14ac:dyDescent="0.2">
      <c r="A32" s="298"/>
      <c r="B32" s="285"/>
      <c r="C32" s="298"/>
      <c r="D32" s="299"/>
      <c r="E32" s="299"/>
      <c r="F32" s="299"/>
      <c r="G32" s="300"/>
      <c r="H32" s="299"/>
      <c r="I32" s="301"/>
      <c r="J32" s="282"/>
    </row>
    <row r="33" spans="1:10" x14ac:dyDescent="0.2">
      <c r="A33" s="298"/>
      <c r="B33" s="285"/>
      <c r="C33" s="298"/>
      <c r="D33" s="396"/>
      <c r="E33" s="396"/>
      <c r="F33" s="396"/>
      <c r="G33" s="300"/>
      <c r="H33" s="299"/>
      <c r="I33" s="301"/>
      <c r="J33" s="282"/>
    </row>
    <row r="34" spans="1:10" x14ac:dyDescent="0.2">
      <c r="A34" s="298"/>
      <c r="B34" s="285"/>
      <c r="C34" s="298"/>
      <c r="D34" s="396"/>
      <c r="E34" s="404"/>
      <c r="F34" s="415"/>
      <c r="G34" s="300"/>
      <c r="H34" s="302"/>
      <c r="I34" s="301"/>
      <c r="J34" s="282"/>
    </row>
    <row r="35" spans="1:10" x14ac:dyDescent="0.2">
      <c r="A35" s="298"/>
      <c r="B35" s="285"/>
      <c r="C35" s="298"/>
      <c r="D35" s="396"/>
      <c r="E35" s="537"/>
      <c r="F35" s="415"/>
      <c r="G35" s="300"/>
      <c r="H35" s="302"/>
      <c r="I35" s="301"/>
      <c r="J35" s="282"/>
    </row>
    <row r="36" spans="1:10" x14ac:dyDescent="0.2">
      <c r="A36" s="298"/>
      <c r="B36" s="285"/>
      <c r="C36" s="298"/>
      <c r="D36" s="396"/>
      <c r="E36" s="537"/>
      <c r="F36" s="415"/>
      <c r="G36" s="300"/>
      <c r="H36" s="302"/>
      <c r="I36" s="301"/>
      <c r="J36" s="282"/>
    </row>
    <row r="37" spans="1:10" x14ac:dyDescent="0.2">
      <c r="A37" s="298"/>
      <c r="B37" s="285"/>
      <c r="C37" s="298"/>
      <c r="D37" s="396"/>
      <c r="E37" s="537"/>
      <c r="F37" s="415"/>
      <c r="G37" s="300"/>
      <c r="H37" s="302"/>
      <c r="I37" s="301"/>
      <c r="J37" s="282"/>
    </row>
    <row r="38" spans="1:10" x14ac:dyDescent="0.2">
      <c r="A38" s="298"/>
      <c r="B38" s="285"/>
      <c r="C38" s="298"/>
      <c r="D38" s="396"/>
      <c r="E38" s="537"/>
      <c r="F38" s="415"/>
      <c r="G38" s="300"/>
      <c r="H38" s="302"/>
      <c r="I38" s="301"/>
      <c r="J38" s="282"/>
    </row>
    <row r="39" spans="1:10" x14ac:dyDescent="0.2">
      <c r="A39" s="298"/>
      <c r="B39" s="285"/>
      <c r="C39" s="298"/>
      <c r="D39" s="396"/>
      <c r="E39" s="537"/>
      <c r="F39" s="415"/>
      <c r="G39" s="300"/>
      <c r="H39" s="302"/>
      <c r="I39" s="301"/>
      <c r="J39" s="282"/>
    </row>
    <row r="40" spans="1:10" x14ac:dyDescent="0.2">
      <c r="A40" s="298"/>
      <c r="B40" s="285"/>
      <c r="C40" s="298"/>
      <c r="D40" s="396"/>
      <c r="E40" s="537"/>
      <c r="F40" s="415"/>
      <c r="G40" s="300"/>
      <c r="H40" s="302"/>
      <c r="I40" s="301"/>
      <c r="J40" s="282"/>
    </row>
    <row r="41" spans="1:10" x14ac:dyDescent="0.2">
      <c r="A41" s="298"/>
      <c r="B41" s="285"/>
      <c r="C41" s="298"/>
      <c r="D41" s="396"/>
      <c r="E41" s="537"/>
      <c r="F41" s="415"/>
      <c r="G41" s="300"/>
      <c r="H41" s="302"/>
      <c r="I41" s="301"/>
      <c r="J41" s="282"/>
    </row>
    <row r="42" spans="1:10" x14ac:dyDescent="0.2">
      <c r="A42" s="298"/>
      <c r="B42" s="285"/>
      <c r="C42" s="298"/>
      <c r="D42" s="396"/>
      <c r="E42" s="537"/>
      <c r="F42" s="415"/>
      <c r="G42" s="300"/>
      <c r="H42" s="302"/>
      <c r="I42" s="301"/>
      <c r="J42" s="282"/>
    </row>
    <row r="43" spans="1:10" x14ac:dyDescent="0.2">
      <c r="A43" s="298"/>
      <c r="B43" s="285"/>
      <c r="C43" s="298"/>
      <c r="D43" s="396"/>
      <c r="E43" s="537"/>
      <c r="F43" s="416"/>
      <c r="G43" s="300"/>
      <c r="H43" s="302"/>
      <c r="I43" s="301"/>
      <c r="J43" s="282"/>
    </row>
    <row r="44" spans="1:10" x14ac:dyDescent="0.2">
      <c r="A44" s="298"/>
      <c r="B44" s="285"/>
      <c r="C44" s="395"/>
      <c r="D44" s="396"/>
      <c r="E44" s="537"/>
      <c r="F44" s="397"/>
      <c r="G44" s="398"/>
      <c r="H44" s="397"/>
      <c r="I44" s="399"/>
      <c r="J44" s="400"/>
    </row>
    <row r="45" spans="1:10" x14ac:dyDescent="0.2">
      <c r="A45" s="298"/>
      <c r="B45" s="285"/>
      <c r="C45" s="395"/>
      <c r="D45" s="396"/>
      <c r="E45" s="537"/>
      <c r="F45" s="397"/>
      <c r="G45" s="398"/>
      <c r="H45" s="397"/>
      <c r="I45" s="399"/>
      <c r="J45" s="400"/>
    </row>
    <row r="46" spans="1:10" x14ac:dyDescent="0.2">
      <c r="A46" s="298"/>
      <c r="B46" s="285"/>
      <c r="C46" s="395"/>
      <c r="D46" s="396"/>
      <c r="E46" s="537"/>
      <c r="F46" s="397"/>
      <c r="G46" s="398"/>
      <c r="H46" s="397"/>
      <c r="I46" s="399"/>
      <c r="J46" s="400"/>
    </row>
    <row r="47" spans="1:10" x14ac:dyDescent="0.2">
      <c r="A47" s="298"/>
      <c r="B47" s="285"/>
      <c r="C47" s="395"/>
      <c r="D47" s="396"/>
      <c r="E47" s="537"/>
      <c r="F47" s="397"/>
      <c r="G47" s="398"/>
      <c r="H47" s="397"/>
      <c r="I47" s="399"/>
      <c r="J47" s="400"/>
    </row>
    <row r="48" spans="1:10" x14ac:dyDescent="0.2">
      <c r="A48" s="298"/>
      <c r="B48" s="285"/>
      <c r="C48" s="395"/>
      <c r="D48" s="396"/>
      <c r="E48" s="537"/>
      <c r="F48" s="397"/>
      <c r="G48" s="398"/>
      <c r="H48" s="401"/>
      <c r="I48" s="397"/>
      <c r="J48" s="400"/>
    </row>
    <row r="49" spans="1:10" x14ac:dyDescent="0.2">
      <c r="A49" s="298"/>
      <c r="B49" s="285"/>
      <c r="C49" s="395"/>
      <c r="D49" s="396"/>
      <c r="E49" s="537"/>
      <c r="F49" s="397"/>
      <c r="G49" s="398"/>
      <c r="H49" s="538"/>
      <c r="I49" s="397"/>
      <c r="J49" s="400"/>
    </row>
    <row r="50" spans="1:10" x14ac:dyDescent="0.2">
      <c r="A50" s="298"/>
      <c r="B50" s="285"/>
      <c r="C50" s="395"/>
      <c r="D50" s="396"/>
      <c r="E50" s="537"/>
      <c r="F50" s="397"/>
      <c r="G50" s="398"/>
      <c r="H50" s="538"/>
      <c r="I50" s="402"/>
      <c r="J50" s="400"/>
    </row>
    <row r="51" spans="1:10" x14ac:dyDescent="0.2">
      <c r="A51" s="298"/>
      <c r="B51" s="285"/>
      <c r="C51" s="395"/>
      <c r="D51" s="396"/>
      <c r="E51" s="537"/>
      <c r="F51" s="397"/>
      <c r="G51" s="398"/>
      <c r="H51" s="538"/>
      <c r="I51" s="397"/>
      <c r="J51" s="400"/>
    </row>
    <row r="52" spans="1:10" x14ac:dyDescent="0.2">
      <c r="A52" s="298"/>
      <c r="B52" s="285"/>
      <c r="C52" s="395"/>
      <c r="D52" s="396"/>
      <c r="E52" s="537"/>
      <c r="F52" s="397"/>
      <c r="G52" s="398"/>
      <c r="H52" s="538"/>
      <c r="I52" s="397"/>
      <c r="J52" s="400"/>
    </row>
    <row r="53" spans="1:10" x14ac:dyDescent="0.2">
      <c r="A53" s="298"/>
      <c r="B53" s="285"/>
      <c r="C53" s="395"/>
      <c r="D53" s="396"/>
      <c r="E53" s="537"/>
      <c r="F53" s="402"/>
      <c r="G53" s="398"/>
      <c r="H53" s="538"/>
      <c r="I53" s="402"/>
      <c r="J53" s="400"/>
    </row>
    <row r="54" spans="1:10" x14ac:dyDescent="0.2">
      <c r="A54" s="298"/>
      <c r="B54" s="285"/>
      <c r="C54" s="395"/>
      <c r="D54" s="396"/>
      <c r="E54" s="403"/>
      <c r="F54" s="413"/>
      <c r="G54" s="407"/>
      <c r="H54" s="414"/>
      <c r="I54" s="413"/>
      <c r="J54" s="400"/>
    </row>
    <row r="55" spans="1:10" x14ac:dyDescent="0.2">
      <c r="A55" s="298"/>
      <c r="B55" s="285"/>
      <c r="C55" s="395"/>
      <c r="D55" s="405"/>
      <c r="E55" s="405"/>
      <c r="F55" s="406"/>
      <c r="G55" s="407"/>
      <c r="H55" s="405"/>
      <c r="I55" s="408"/>
      <c r="J55" s="400"/>
    </row>
    <row r="56" spans="1:10" x14ac:dyDescent="0.2">
      <c r="A56" s="298"/>
      <c r="B56" s="285"/>
      <c r="C56" s="395"/>
      <c r="D56" s="405"/>
      <c r="E56" s="405"/>
      <c r="F56" s="406"/>
      <c r="G56" s="407"/>
      <c r="H56" s="405"/>
      <c r="I56" s="408"/>
      <c r="J56" s="400"/>
    </row>
    <row r="57" spans="1:10" x14ac:dyDescent="0.2">
      <c r="A57" s="298"/>
      <c r="B57" s="285"/>
      <c r="C57" s="395"/>
      <c r="D57" s="405"/>
      <c r="E57" s="409"/>
      <c r="F57" s="410"/>
      <c r="G57" s="407"/>
      <c r="H57" s="409"/>
      <c r="I57" s="411"/>
      <c r="J57" s="400"/>
    </row>
    <row r="58" spans="1:10" x14ac:dyDescent="0.2">
      <c r="A58" s="298"/>
      <c r="B58" s="285"/>
      <c r="C58" s="395"/>
      <c r="D58" s="405"/>
      <c r="E58" s="539"/>
      <c r="F58" s="410"/>
      <c r="G58" s="407"/>
      <c r="H58" s="540"/>
      <c r="I58" s="411"/>
      <c r="J58" s="400"/>
    </row>
    <row r="59" spans="1:10" x14ac:dyDescent="0.2">
      <c r="A59" s="298"/>
      <c r="B59" s="285"/>
      <c r="C59" s="395"/>
      <c r="D59" s="405"/>
      <c r="E59" s="539"/>
      <c r="F59" s="410"/>
      <c r="G59" s="407"/>
      <c r="H59" s="540"/>
      <c r="I59" s="411"/>
      <c r="J59" s="400"/>
    </row>
    <row r="60" spans="1:10" x14ac:dyDescent="0.2">
      <c r="A60" s="298"/>
      <c r="B60" s="285"/>
      <c r="C60" s="395"/>
      <c r="D60" s="405"/>
      <c r="E60" s="539"/>
      <c r="F60" s="410"/>
      <c r="G60" s="407"/>
      <c r="H60" s="540"/>
      <c r="I60" s="411"/>
      <c r="J60" s="400"/>
    </row>
    <row r="61" spans="1:10" x14ac:dyDescent="0.2">
      <c r="A61" s="298"/>
      <c r="B61" s="285"/>
      <c r="C61" s="395"/>
      <c r="D61" s="405"/>
      <c r="E61" s="539"/>
      <c r="F61" s="410"/>
      <c r="G61" s="407"/>
      <c r="H61" s="540"/>
      <c r="I61" s="411"/>
      <c r="J61" s="400"/>
    </row>
    <row r="62" spans="1:10" x14ac:dyDescent="0.2">
      <c r="A62" s="298"/>
      <c r="B62" s="285"/>
      <c r="C62" s="395"/>
      <c r="D62" s="405"/>
      <c r="E62" s="539"/>
      <c r="F62" s="410"/>
      <c r="G62" s="407"/>
      <c r="H62" s="540"/>
      <c r="I62" s="411"/>
      <c r="J62" s="400"/>
    </row>
    <row r="63" spans="1:10" x14ac:dyDescent="0.2">
      <c r="A63" s="298"/>
      <c r="B63" s="285"/>
      <c r="C63" s="395"/>
      <c r="D63" s="405"/>
      <c r="E63" s="539"/>
      <c r="F63" s="410"/>
      <c r="G63" s="407"/>
      <c r="H63" s="540"/>
      <c r="I63" s="411"/>
      <c r="J63" s="400"/>
    </row>
    <row r="64" spans="1:10" x14ac:dyDescent="0.2">
      <c r="A64" s="298"/>
      <c r="B64" s="285"/>
      <c r="C64" s="395"/>
      <c r="D64" s="405"/>
      <c r="E64" s="539"/>
      <c r="F64" s="410"/>
      <c r="G64" s="407"/>
      <c r="H64" s="540"/>
      <c r="I64" s="411"/>
      <c r="J64" s="400"/>
    </row>
    <row r="65" spans="1:10" x14ac:dyDescent="0.2">
      <c r="A65" s="298"/>
      <c r="B65" s="285"/>
      <c r="C65" s="395"/>
      <c r="D65" s="405"/>
      <c r="E65" s="539"/>
      <c r="F65" s="410"/>
      <c r="G65" s="407"/>
      <c r="H65" s="540"/>
      <c r="I65" s="412"/>
      <c r="J65" s="400"/>
    </row>
    <row r="66" spans="1:10" x14ac:dyDescent="0.2">
      <c r="A66" s="298"/>
      <c r="B66" s="285"/>
      <c r="C66" s="395"/>
      <c r="D66" s="405"/>
      <c r="E66" s="539"/>
      <c r="F66" s="413"/>
      <c r="G66" s="407"/>
      <c r="H66" s="540"/>
      <c r="I66" s="411"/>
      <c r="J66" s="400"/>
    </row>
    <row r="67" spans="1:10" x14ac:dyDescent="0.2">
      <c r="A67" s="298"/>
      <c r="B67" s="285"/>
      <c r="C67" s="395"/>
      <c r="D67" s="405"/>
      <c r="E67" s="539"/>
      <c r="F67" s="406"/>
      <c r="G67" s="407"/>
      <c r="H67" s="540"/>
      <c r="I67" s="411"/>
      <c r="J67" s="400"/>
    </row>
    <row r="68" spans="1:10" x14ac:dyDescent="0.2">
      <c r="A68" s="298"/>
      <c r="B68" s="285"/>
      <c r="C68" s="395"/>
      <c r="D68" s="405"/>
      <c r="E68" s="539"/>
      <c r="F68" s="406"/>
      <c r="G68" s="407"/>
      <c r="H68" s="540"/>
      <c r="I68" s="411"/>
      <c r="J68" s="400"/>
    </row>
    <row r="69" spans="1:10" x14ac:dyDescent="0.2">
      <c r="A69" s="298"/>
      <c r="B69" s="285"/>
      <c r="C69" s="395"/>
      <c r="D69" s="405"/>
      <c r="E69" s="539"/>
      <c r="F69" s="406"/>
      <c r="G69" s="407"/>
      <c r="H69" s="540"/>
      <c r="I69" s="411"/>
      <c r="J69" s="400"/>
    </row>
    <row r="70" spans="1:10" x14ac:dyDescent="0.2">
      <c r="A70" s="298"/>
      <c r="B70" s="285"/>
      <c r="C70" s="395"/>
      <c r="D70" s="405"/>
      <c r="E70" s="539"/>
      <c r="F70" s="406"/>
      <c r="G70" s="407"/>
      <c r="H70" s="540"/>
      <c r="I70" s="411"/>
      <c r="J70" s="400"/>
    </row>
    <row r="71" spans="1:10" x14ac:dyDescent="0.2">
      <c r="A71" s="298"/>
      <c r="B71" s="285"/>
      <c r="C71" s="395"/>
      <c r="D71" s="405"/>
      <c r="E71" s="539"/>
      <c r="F71" s="406"/>
      <c r="G71" s="407"/>
      <c r="H71" s="540"/>
      <c r="I71" s="411"/>
      <c r="J71" s="400"/>
    </row>
    <row r="72" spans="1:10" x14ac:dyDescent="0.2">
      <c r="A72" s="298"/>
      <c r="B72" s="285"/>
      <c r="C72" s="395"/>
      <c r="D72" s="405"/>
      <c r="E72" s="539"/>
      <c r="F72" s="406"/>
      <c r="G72" s="407"/>
      <c r="H72" s="540"/>
      <c r="I72" s="411"/>
      <c r="J72" s="400"/>
    </row>
    <row r="73" spans="1:10" x14ac:dyDescent="0.2">
      <c r="A73" s="298"/>
      <c r="B73" s="285"/>
      <c r="C73" s="395"/>
      <c r="D73" s="405"/>
      <c r="E73" s="539"/>
      <c r="F73" s="406"/>
      <c r="G73" s="407"/>
      <c r="H73" s="540"/>
      <c r="I73" s="411"/>
      <c r="J73" s="400"/>
    </row>
    <row r="74" spans="1:10" x14ac:dyDescent="0.2">
      <c r="A74" s="298"/>
      <c r="B74" s="285"/>
      <c r="C74" s="395"/>
      <c r="D74" s="405"/>
      <c r="E74" s="539"/>
      <c r="F74" s="406"/>
      <c r="G74" s="407"/>
      <c r="H74" s="540"/>
      <c r="I74" s="411"/>
      <c r="J74" s="400"/>
    </row>
    <row r="75" spans="1:10" x14ac:dyDescent="0.2">
      <c r="A75" s="298"/>
      <c r="B75" s="285"/>
      <c r="C75" s="395"/>
      <c r="D75" s="405"/>
      <c r="E75" s="539"/>
      <c r="F75" s="406"/>
      <c r="G75" s="407"/>
      <c r="H75" s="540"/>
      <c r="I75" s="411"/>
      <c r="J75" s="400"/>
    </row>
    <row r="76" spans="1:10" x14ac:dyDescent="0.2">
      <c r="A76" s="298"/>
      <c r="B76" s="285"/>
      <c r="C76" s="395"/>
      <c r="D76" s="405"/>
      <c r="E76" s="539"/>
      <c r="F76" s="413"/>
      <c r="G76" s="407"/>
      <c r="H76" s="540"/>
      <c r="I76" s="412"/>
      <c r="J76" s="400"/>
    </row>
    <row r="77" spans="1:10" x14ac:dyDescent="0.2">
      <c r="A77" s="298"/>
      <c r="B77" s="285"/>
      <c r="C77" s="395"/>
      <c r="D77" s="405"/>
      <c r="E77" s="414"/>
      <c r="F77" s="413"/>
      <c r="G77" s="407"/>
      <c r="H77" s="540"/>
      <c r="I77" s="411"/>
      <c r="J77" s="400"/>
    </row>
    <row r="78" spans="1:10" x14ac:dyDescent="0.2">
      <c r="A78" s="298"/>
      <c r="B78" s="285"/>
      <c r="C78" s="395"/>
      <c r="D78" s="405"/>
      <c r="E78" s="405"/>
      <c r="F78" s="405"/>
      <c r="G78" s="407"/>
      <c r="H78" s="540"/>
      <c r="I78" s="411"/>
      <c r="J78" s="400"/>
    </row>
    <row r="79" spans="1:10" x14ac:dyDescent="0.2">
      <c r="A79" s="298"/>
      <c r="B79" s="285"/>
      <c r="C79" s="395"/>
      <c r="D79" s="405"/>
      <c r="E79" s="405"/>
      <c r="F79" s="405"/>
      <c r="G79" s="407"/>
      <c r="H79" s="540"/>
      <c r="I79" s="411"/>
      <c r="J79" s="400"/>
    </row>
    <row r="80" spans="1:10" x14ac:dyDescent="0.2">
      <c r="A80" s="298"/>
      <c r="B80" s="285"/>
      <c r="C80" s="395"/>
      <c r="D80" s="405"/>
      <c r="E80" s="405"/>
      <c r="F80" s="405"/>
      <c r="G80" s="407"/>
      <c r="H80" s="540"/>
      <c r="I80" s="411"/>
      <c r="J80" s="400"/>
    </row>
    <row r="81" spans="1:10" x14ac:dyDescent="0.2">
      <c r="A81" s="298"/>
      <c r="B81" s="285"/>
      <c r="C81" s="395"/>
      <c r="D81" s="405"/>
      <c r="E81" s="405"/>
      <c r="F81" s="405"/>
      <c r="G81" s="407"/>
      <c r="H81" s="540"/>
      <c r="I81" s="412"/>
      <c r="J81" s="400"/>
    </row>
    <row r="82" spans="1:10" x14ac:dyDescent="0.2">
      <c r="A82" s="298"/>
      <c r="B82" s="285"/>
      <c r="C82" s="395"/>
      <c r="D82" s="405"/>
      <c r="E82" s="405"/>
      <c r="F82" s="405"/>
      <c r="G82" s="407"/>
      <c r="H82" s="414"/>
      <c r="I82" s="413"/>
      <c r="J82" s="400"/>
    </row>
    <row r="83" spans="1:10" x14ac:dyDescent="0.2">
      <c r="A83" s="298"/>
      <c r="B83" s="285"/>
      <c r="C83" s="298"/>
      <c r="D83" s="299"/>
      <c r="E83" s="299"/>
      <c r="F83" s="299"/>
      <c r="G83" s="300"/>
      <c r="H83" s="299"/>
      <c r="I83" s="303"/>
      <c r="J83" s="282"/>
    </row>
    <row r="84" spans="1:10" x14ac:dyDescent="0.2">
      <c r="A84" s="298"/>
      <c r="B84" s="285"/>
      <c r="C84" s="298"/>
      <c r="D84" s="299"/>
      <c r="E84" s="299"/>
      <c r="F84" s="299"/>
      <c r="G84" s="300"/>
      <c r="H84" s="299"/>
      <c r="I84" s="303"/>
      <c r="J84" s="282"/>
    </row>
    <row r="85" spans="1:10" x14ac:dyDescent="0.2">
      <c r="A85" s="298"/>
      <c r="B85" s="285"/>
      <c r="C85" s="298"/>
      <c r="D85" s="299"/>
      <c r="E85" s="299"/>
      <c r="F85" s="299"/>
      <c r="G85" s="300"/>
      <c r="H85" s="299"/>
      <c r="I85" s="303"/>
      <c r="J85" s="282"/>
    </row>
    <row r="86" spans="1:10" x14ac:dyDescent="0.2">
      <c r="A86" s="298"/>
      <c r="B86" s="285"/>
      <c r="C86" s="298"/>
      <c r="D86" s="299"/>
      <c r="E86" s="299"/>
      <c r="F86" s="299"/>
      <c r="G86" s="300"/>
      <c r="H86" s="299"/>
      <c r="I86" s="303"/>
      <c r="J86" s="282"/>
    </row>
    <row r="87" spans="1:10" x14ac:dyDescent="0.2">
      <c r="A87" s="298"/>
      <c r="B87" s="285"/>
      <c r="C87" s="298"/>
      <c r="D87" s="299"/>
      <c r="E87" s="299"/>
      <c r="F87" s="299"/>
      <c r="G87" s="300"/>
      <c r="H87" s="299"/>
      <c r="I87" s="303"/>
      <c r="J87" s="282"/>
    </row>
    <row r="88" spans="1:10" x14ac:dyDescent="0.2">
      <c r="A88" s="298"/>
      <c r="B88" s="285"/>
      <c r="C88" s="298"/>
      <c r="D88" s="299"/>
      <c r="E88" s="299"/>
      <c r="F88" s="299"/>
      <c r="G88" s="300"/>
      <c r="H88" s="299"/>
      <c r="I88" s="303"/>
      <c r="J88" s="282"/>
    </row>
    <row r="89" spans="1:10" x14ac:dyDescent="0.2">
      <c r="A89" s="298"/>
      <c r="B89" s="285"/>
      <c r="C89" s="298"/>
      <c r="D89" s="299"/>
      <c r="E89" s="299"/>
      <c r="F89" s="299"/>
      <c r="G89" s="300"/>
      <c r="H89" s="299"/>
      <c r="I89" s="303"/>
      <c r="J89" s="282"/>
    </row>
    <row r="90" spans="1:10" x14ac:dyDescent="0.2">
      <c r="A90" s="298"/>
      <c r="B90" s="285"/>
      <c r="C90" s="298"/>
      <c r="D90" s="299"/>
      <c r="E90" s="299"/>
      <c r="F90" s="299"/>
      <c r="G90" s="300"/>
      <c r="H90" s="299"/>
      <c r="I90" s="303"/>
      <c r="J90" s="282"/>
    </row>
  </sheetData>
  <mergeCells count="10">
    <mergeCell ref="E58:E66"/>
    <mergeCell ref="H58:H65"/>
    <mergeCell ref="H66:H76"/>
    <mergeCell ref="E67:E76"/>
    <mergeCell ref="H77:H81"/>
    <mergeCell ref="A3:B3"/>
    <mergeCell ref="E35:E43"/>
    <mergeCell ref="E44:E53"/>
    <mergeCell ref="H49:H50"/>
    <mergeCell ref="H51:H53"/>
  </mergeCells>
  <phoneticPr fontId="8" type="noConversion"/>
  <pageMargins left="0.59055118110236227" right="0.39370078740157483" top="0.43307086614173229" bottom="0.94488188976377963" header="0" footer="0.39370078740157483"/>
  <pageSetup paperSize="9" scale="83" fitToHeight="0" orientation="portrait" r:id="rId1"/>
  <headerFooter>
    <oddFooter xml:space="preserve">&amp;R&amp;"Neo Sans Light,Normal"&amp;7&amp;A - Pág.&amp;P de &amp;N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showGridLines="0" showZeros="0" zoomScaleNormal="100" workbookViewId="0">
      <pane ySplit="6" topLeftCell="A7" activePane="bottomLeft" state="frozen"/>
      <selection pane="bottomLeft" activeCell="B23" sqref="B23"/>
    </sheetView>
  </sheetViews>
  <sheetFormatPr defaultColWidth="9.109375" defaultRowHeight="10.199999999999999" x14ac:dyDescent="0.2"/>
  <cols>
    <col min="1" max="1" width="6.88671875" style="20" customWidth="1"/>
    <col min="2" max="2" width="53.6640625" style="21" customWidth="1"/>
    <col min="3" max="3" width="3.44140625" style="20" customWidth="1"/>
    <col min="4" max="6" width="9.33203125" style="22" customWidth="1"/>
    <col min="7" max="7" width="14.33203125" style="23" customWidth="1"/>
    <col min="8" max="8" width="9.33203125" style="22" customWidth="1"/>
    <col min="9" max="9" width="9.33203125" style="24" customWidth="1"/>
    <col min="10" max="16384" width="9.109375" style="19"/>
  </cols>
  <sheetData>
    <row r="1" spans="1:9" s="8" customFormat="1" ht="18.75" customHeight="1" x14ac:dyDescent="0.25">
      <c r="A1" s="533" t="str">
        <f>'Resumo Med'!A6:G6</f>
        <v xml:space="preserve">New Porto Caio_Cabinda Buildings   </v>
      </c>
      <c r="B1" s="533"/>
      <c r="C1" s="533"/>
      <c r="D1" s="533"/>
      <c r="E1" s="533"/>
      <c r="F1" s="4"/>
      <c r="G1" s="5"/>
      <c r="H1" s="6"/>
      <c r="I1" s="7"/>
    </row>
    <row r="2" spans="1:9" s="8" customFormat="1" ht="18.75" customHeight="1" x14ac:dyDescent="0.3">
      <c r="A2" s="38" t="str">
        <f>'Resumo Med'!A8:G8</f>
        <v xml:space="preserve">04_IS PS Building    </v>
      </c>
      <c r="B2" s="44"/>
      <c r="C2" s="45"/>
      <c r="D2" s="45"/>
      <c r="E2" s="47"/>
      <c r="F2" s="13"/>
      <c r="G2" s="14"/>
      <c r="H2" s="6"/>
      <c r="I2" s="15"/>
    </row>
    <row r="3" spans="1:9" s="8" customFormat="1" ht="18.75" customHeight="1" x14ac:dyDescent="0.3">
      <c r="A3" s="534" t="str">
        <f>'Cap.11'!A3</f>
        <v xml:space="preserve">Execution Project  </v>
      </c>
      <c r="B3" s="534"/>
      <c r="C3" s="45"/>
      <c r="D3" s="45"/>
      <c r="E3" s="47"/>
      <c r="F3" s="17"/>
      <c r="G3" s="14"/>
      <c r="H3" s="18"/>
      <c r="I3" s="7"/>
    </row>
    <row r="4" spans="1:9" s="8" customFormat="1" ht="18.75" customHeight="1" x14ac:dyDescent="0.3">
      <c r="A4" s="324" t="str">
        <f>'Resumo Med'!A15:G15</f>
        <v>JANUARY 2025</v>
      </c>
      <c r="B4" s="351"/>
      <c r="C4" s="45"/>
      <c r="D4" s="45"/>
      <c r="E4" s="47"/>
      <c r="F4" s="17"/>
      <c r="G4" s="14"/>
      <c r="H4" s="18"/>
      <c r="I4" s="7"/>
    </row>
    <row r="5" spans="1:9" s="8" customFormat="1" ht="18.75" customHeight="1" x14ac:dyDescent="0.3">
      <c r="A5" s="16"/>
      <c r="B5" s="10"/>
      <c r="C5" s="11"/>
      <c r="D5" s="11"/>
      <c r="E5" s="12"/>
      <c r="F5" s="17"/>
      <c r="G5" s="14"/>
      <c r="H5" s="18"/>
      <c r="I5" s="7" t="s">
        <v>1</v>
      </c>
    </row>
    <row r="6" spans="1:9" s="8" customFormat="1" ht="35.25" customHeight="1" x14ac:dyDescent="0.2">
      <c r="A6" s="74" t="s">
        <v>0</v>
      </c>
      <c r="B6" s="75" t="s">
        <v>3</v>
      </c>
      <c r="C6" s="76" t="s">
        <v>2</v>
      </c>
      <c r="D6" s="77" t="s">
        <v>4</v>
      </c>
      <c r="E6" s="78" t="s">
        <v>5</v>
      </c>
      <c r="F6" s="77" t="s">
        <v>6</v>
      </c>
      <c r="G6" s="79" t="s">
        <v>7</v>
      </c>
      <c r="H6" s="80" t="s">
        <v>8</v>
      </c>
      <c r="I6" s="81" t="s">
        <v>9</v>
      </c>
    </row>
    <row r="7" spans="1:9" ht="13.2" x14ac:dyDescent="0.25">
      <c r="A7" s="82"/>
      <c r="B7" s="83"/>
      <c r="C7" s="84"/>
      <c r="D7" s="85"/>
      <c r="E7" s="85"/>
      <c r="F7" s="85"/>
      <c r="G7" s="85" t="str">
        <f>IF(C7=0,"",IF(AND(D7&lt;&gt;0,E7&lt;&gt;0,F7&lt;&gt;0),C7*D7*E7*F7,IF(AND(D7&lt;&gt;0,E7&lt;&gt;0,F7=0),C7*D7*E7,IF(AND(D7&lt;&gt;0,E7=0,F7&lt;&gt;0),C7*D7*F7,IF(AND(D7&lt;&gt;0,E7=0,F7=0,F7),C7*D7,"CORRIGIR")))))</f>
        <v/>
      </c>
      <c r="H7" s="85"/>
      <c r="I7" s="86"/>
    </row>
    <row r="8" spans="1:9" ht="22.5" customHeight="1" x14ac:dyDescent="0.25">
      <c r="A8" s="87" t="s">
        <v>30</v>
      </c>
      <c r="B8" s="88" t="str">
        <f>'Resumo Med'!D42</f>
        <v xml:space="preserve">- BOXING WINDOWS   </v>
      </c>
      <c r="C8" s="84"/>
      <c r="D8" s="85"/>
      <c r="E8" s="85"/>
      <c r="F8" s="85"/>
      <c r="G8" s="85" t="str">
        <f>IF(C8=0,"",IF(AND(D8&lt;&gt;0,E8&lt;&gt;0,F8&lt;&gt;0),C8*D8*E8*F8,IF(AND(D8&lt;&gt;0,E8&lt;&gt;0,F8=0),C8*D8*E8,IF(AND(D8&lt;&gt;0,E8=0,F8&lt;&gt;0),C8*D8*F8,IF(AND(D8&lt;&gt;0,E8=0,F8=0,F8),C8*D8,"CORRIGIR")))))</f>
        <v/>
      </c>
      <c r="H8" s="85"/>
      <c r="I8" s="86"/>
    </row>
    <row r="9" spans="1:9" ht="19.5" customHeight="1" x14ac:dyDescent="0.25">
      <c r="A9" s="89" t="s">
        <v>56</v>
      </c>
      <c r="B9" s="221" t="s">
        <v>269</v>
      </c>
      <c r="C9" s="134"/>
      <c r="D9" s="133"/>
      <c r="E9" s="133"/>
      <c r="F9" s="154"/>
      <c r="G9" s="133"/>
      <c r="H9" s="85"/>
      <c r="I9" s="86"/>
    </row>
    <row r="10" spans="1:9" ht="159.75" customHeight="1" x14ac:dyDescent="0.25">
      <c r="A10" s="93" t="s">
        <v>57</v>
      </c>
      <c r="B10" s="215" t="s">
        <v>270</v>
      </c>
      <c r="C10" s="134"/>
      <c r="D10" s="133"/>
      <c r="E10" s="133"/>
      <c r="F10" s="154"/>
      <c r="G10" s="133"/>
      <c r="H10" s="85"/>
      <c r="I10" s="86"/>
    </row>
    <row r="11" spans="1:9" ht="17.100000000000001" customHeight="1" x14ac:dyDescent="0.25">
      <c r="A11" s="93"/>
      <c r="B11" s="92"/>
      <c r="C11" s="134"/>
      <c r="D11" s="133"/>
      <c r="E11" s="287"/>
      <c r="F11" s="305"/>
      <c r="G11" s="287"/>
      <c r="H11" s="85">
        <v>14</v>
      </c>
      <c r="I11" s="86"/>
    </row>
    <row r="12" spans="1:9" ht="17.100000000000001" customHeight="1" x14ac:dyDescent="0.25">
      <c r="A12" s="93"/>
      <c r="B12" s="304"/>
      <c r="C12" s="134"/>
      <c r="D12" s="133"/>
      <c r="E12" s="133"/>
      <c r="F12" s="154"/>
      <c r="G12" s="99"/>
      <c r="H12" s="226"/>
      <c r="I12" s="86" t="s">
        <v>25</v>
      </c>
    </row>
    <row r="13" spans="1:9" ht="17.100000000000001" customHeight="1" x14ac:dyDescent="0.25">
      <c r="A13" s="93"/>
      <c r="B13" s="304"/>
      <c r="C13" s="134"/>
      <c r="D13" s="133"/>
      <c r="E13" s="133"/>
      <c r="F13" s="154"/>
      <c r="G13" s="222"/>
      <c r="H13" s="85"/>
      <c r="I13" s="157">
        <f>H11</f>
        <v>14</v>
      </c>
    </row>
    <row r="14" spans="1:9" ht="135.75" customHeight="1" x14ac:dyDescent="0.25">
      <c r="A14" s="93" t="s">
        <v>99</v>
      </c>
      <c r="B14" s="215" t="s">
        <v>271</v>
      </c>
      <c r="C14" s="134"/>
      <c r="D14" s="133"/>
      <c r="E14" s="133"/>
      <c r="F14" s="154"/>
      <c r="G14" s="133"/>
      <c r="H14" s="85"/>
      <c r="I14" s="86"/>
    </row>
    <row r="15" spans="1:9" ht="17.100000000000001" customHeight="1" x14ac:dyDescent="0.25">
      <c r="A15" s="93"/>
      <c r="B15" s="92" t="s">
        <v>122</v>
      </c>
      <c r="C15" s="134"/>
      <c r="D15" s="133"/>
      <c r="E15" s="287"/>
      <c r="F15" s="305"/>
      <c r="G15" s="86">
        <v>2</v>
      </c>
      <c r="H15" s="85"/>
      <c r="I15" s="157" t="s">
        <v>25</v>
      </c>
    </row>
    <row r="16" spans="1:9" ht="30" customHeight="1" x14ac:dyDescent="0.25">
      <c r="A16" s="93"/>
      <c r="B16" s="92" t="s">
        <v>98</v>
      </c>
      <c r="C16" s="134"/>
      <c r="D16" s="133"/>
      <c r="E16" s="287"/>
      <c r="F16" s="305"/>
      <c r="G16" s="86">
        <v>2</v>
      </c>
      <c r="H16" s="226"/>
      <c r="I16" s="86" t="s">
        <v>25</v>
      </c>
    </row>
    <row r="17" spans="1:12" ht="153" customHeight="1" x14ac:dyDescent="0.25">
      <c r="A17" s="93" t="s">
        <v>99</v>
      </c>
      <c r="B17" s="386" t="s">
        <v>272</v>
      </c>
      <c r="C17" s="317"/>
      <c r="D17" s="308"/>
      <c r="E17" s="308"/>
      <c r="F17" s="354"/>
      <c r="G17" s="99"/>
      <c r="H17" s="85"/>
      <c r="I17" s="86"/>
      <c r="L17" s="386"/>
    </row>
    <row r="18" spans="1:12" ht="13.2" x14ac:dyDescent="0.25">
      <c r="A18" s="355"/>
      <c r="B18" s="323"/>
      <c r="C18" s="317"/>
      <c r="D18" s="308"/>
      <c r="E18" s="322"/>
      <c r="F18" s="387"/>
      <c r="G18" s="287">
        <v>4</v>
      </c>
      <c r="H18" s="85"/>
      <c r="I18" s="86" t="s">
        <v>25</v>
      </c>
    </row>
    <row r="19" spans="1:12" ht="13.2" x14ac:dyDescent="0.25">
      <c r="A19" s="355"/>
      <c r="B19" s="314"/>
      <c r="C19" s="317"/>
      <c r="D19" s="308"/>
      <c r="E19" s="322"/>
      <c r="F19" s="387"/>
      <c r="G19" s="99"/>
      <c r="H19" s="99"/>
      <c r="I19" s="86"/>
    </row>
    <row r="20" spans="1:12" ht="13.2" x14ac:dyDescent="0.25">
      <c r="A20" s="355"/>
      <c r="B20" s="314"/>
      <c r="C20" s="317"/>
      <c r="D20" s="308"/>
      <c r="E20" s="322"/>
      <c r="F20" s="387"/>
      <c r="G20" s="99"/>
      <c r="H20" s="85"/>
      <c r="I20" s="155"/>
    </row>
    <row r="21" spans="1:12" ht="170.4" customHeight="1" x14ac:dyDescent="0.25">
      <c r="A21" s="93" t="s">
        <v>100</v>
      </c>
      <c r="B21" s="386" t="s">
        <v>273</v>
      </c>
      <c r="C21" s="494"/>
      <c r="D21" s="495"/>
      <c r="E21" s="433"/>
      <c r="F21" s="496"/>
      <c r="G21" s="497"/>
      <c r="H21" s="426"/>
      <c r="I21" s="498"/>
    </row>
    <row r="22" spans="1:12" ht="27" customHeight="1" x14ac:dyDescent="0.25">
      <c r="A22" s="493"/>
      <c r="B22" s="323"/>
      <c r="C22" s="494"/>
      <c r="D22" s="495"/>
      <c r="E22" s="433"/>
      <c r="F22" s="496"/>
      <c r="G22" s="287">
        <v>1</v>
      </c>
      <c r="H22" s="426"/>
      <c r="I22" s="498" t="s">
        <v>25</v>
      </c>
    </row>
    <row r="23" spans="1:12" ht="150.75" customHeight="1" x14ac:dyDescent="0.25">
      <c r="A23" s="93" t="s">
        <v>101</v>
      </c>
      <c r="B23" s="386" t="s">
        <v>274</v>
      </c>
      <c r="C23" s="317"/>
      <c r="D23" s="308"/>
      <c r="E23" s="308"/>
      <c r="F23" s="354"/>
      <c r="G23" s="133"/>
      <c r="H23" s="85"/>
      <c r="I23" s="86"/>
    </row>
    <row r="24" spans="1:12" ht="13.2" x14ac:dyDescent="0.25">
      <c r="A24" s="355"/>
      <c r="B24" s="323"/>
      <c r="C24" s="317"/>
      <c r="D24" s="308"/>
      <c r="E24" s="322"/>
      <c r="F24" s="387"/>
      <c r="G24" s="287">
        <v>1</v>
      </c>
      <c r="H24" s="85"/>
      <c r="I24" s="86" t="s">
        <v>25</v>
      </c>
    </row>
    <row r="25" spans="1:12" ht="13.2" x14ac:dyDescent="0.25">
      <c r="A25" s="355"/>
      <c r="B25" s="314"/>
      <c r="C25" s="317"/>
      <c r="D25" s="308"/>
      <c r="E25" s="322"/>
      <c r="F25" s="387"/>
      <c r="G25" s="99"/>
      <c r="H25" s="99"/>
      <c r="I25" s="86"/>
    </row>
    <row r="26" spans="1:12" ht="13.2" x14ac:dyDescent="0.25">
      <c r="A26" s="355"/>
      <c r="B26" s="314"/>
      <c r="C26" s="317"/>
      <c r="D26" s="308"/>
      <c r="E26" s="322"/>
      <c r="F26" s="387"/>
      <c r="G26" s="99"/>
      <c r="H26" s="85"/>
      <c r="I26" s="155"/>
    </row>
    <row r="27" spans="1:12" ht="13.2" x14ac:dyDescent="0.25">
      <c r="A27" s="355"/>
      <c r="B27" s="356"/>
      <c r="C27" s="355"/>
      <c r="D27" s="357"/>
      <c r="E27" s="357"/>
      <c r="F27" s="357"/>
      <c r="G27" s="358"/>
      <c r="H27" s="357"/>
      <c r="I27" s="359"/>
    </row>
    <row r="28" spans="1:12" ht="13.2" x14ac:dyDescent="0.25">
      <c r="A28" s="355"/>
      <c r="B28" s="356"/>
      <c r="C28" s="355"/>
      <c r="D28" s="357"/>
      <c r="E28" s="357"/>
      <c r="F28" s="357"/>
      <c r="G28" s="358"/>
      <c r="H28" s="357"/>
      <c r="I28" s="359"/>
    </row>
    <row r="29" spans="1:12" ht="13.2" x14ac:dyDescent="0.25">
      <c r="A29" s="388"/>
      <c r="B29" s="389"/>
      <c r="C29" s="388"/>
      <c r="D29" s="390"/>
      <c r="E29" s="390"/>
      <c r="F29" s="390"/>
      <c r="G29" s="391"/>
      <c r="H29" s="390"/>
      <c r="I29" s="392"/>
    </row>
    <row r="30" spans="1:12" ht="13.2" x14ac:dyDescent="0.25">
      <c r="A30" s="110"/>
      <c r="B30" s="111"/>
      <c r="C30" s="110"/>
      <c r="D30" s="112"/>
      <c r="E30" s="112"/>
      <c r="F30" s="112"/>
      <c r="G30" s="113"/>
      <c r="H30" s="112"/>
      <c r="I30" s="114"/>
    </row>
    <row r="31" spans="1:12" ht="13.2" x14ac:dyDescent="0.25">
      <c r="A31" s="110"/>
      <c r="B31" s="111"/>
      <c r="C31" s="110"/>
      <c r="D31" s="112"/>
      <c r="E31" s="112"/>
      <c r="F31" s="112"/>
      <c r="G31" s="113"/>
      <c r="H31" s="112"/>
      <c r="I31" s="114"/>
    </row>
    <row r="32" spans="1:12" ht="13.2" x14ac:dyDescent="0.25">
      <c r="A32" s="110"/>
      <c r="B32" s="111"/>
      <c r="C32" s="110"/>
      <c r="D32" s="112"/>
      <c r="E32" s="112"/>
      <c r="F32" s="112"/>
      <c r="G32" s="113"/>
      <c r="H32" s="112"/>
      <c r="I32" s="114"/>
    </row>
    <row r="33" spans="1:9" ht="13.2" x14ac:dyDescent="0.25">
      <c r="A33" s="110"/>
      <c r="B33" s="111"/>
      <c r="C33" s="110"/>
      <c r="D33" s="112"/>
      <c r="E33" s="112"/>
      <c r="F33" s="112"/>
      <c r="G33" s="113"/>
      <c r="H33" s="112"/>
      <c r="I33" s="114"/>
    </row>
    <row r="34" spans="1:9" ht="13.2" x14ac:dyDescent="0.2">
      <c r="B34" s="111"/>
    </row>
  </sheetData>
  <mergeCells count="2">
    <mergeCell ref="A1:E1"/>
    <mergeCell ref="A3:B3"/>
  </mergeCells>
  <pageMargins left="0.59055118110236227" right="0.39370078740157483" top="0.43307086614173229" bottom="0.94488188976377963" header="0" footer="0.39370078740157483"/>
  <pageSetup paperSize="9" scale="76" fitToHeight="0" orientation="portrait" r:id="rId1"/>
  <headerFooter>
    <oddFooter xml:space="preserve">&amp;R&amp;"Neo Sans Light,Normal"&amp;7&amp;A - Pág.&amp;P de &amp;N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9"/>
  <sheetViews>
    <sheetView showGridLines="0" showZeros="0" zoomScaleNormal="100" workbookViewId="0">
      <pane ySplit="6" topLeftCell="A13" activePane="bottomLeft" state="frozen"/>
      <selection pane="bottomLeft" activeCell="B13" sqref="B13"/>
    </sheetView>
  </sheetViews>
  <sheetFormatPr defaultColWidth="9.109375" defaultRowHeight="10.199999999999999" x14ac:dyDescent="0.2"/>
  <cols>
    <col min="1" max="1" width="7.109375" style="20" customWidth="1"/>
    <col min="2" max="2" width="51.44140625" style="21" customWidth="1"/>
    <col min="3" max="3" width="4" style="20" customWidth="1"/>
    <col min="4" max="6" width="9.33203125" style="22" customWidth="1"/>
    <col min="7" max="7" width="14.33203125" style="23" customWidth="1"/>
    <col min="8" max="8" width="9.33203125" style="22" customWidth="1"/>
    <col min="9" max="9" width="9.33203125" style="24" customWidth="1"/>
    <col min="10" max="16384" width="9.109375" style="19"/>
  </cols>
  <sheetData>
    <row r="1" spans="1:9" s="8" customFormat="1" ht="18.75" customHeight="1" x14ac:dyDescent="0.25">
      <c r="A1" s="533" t="str">
        <f>'Resumo Med'!A6:G6</f>
        <v xml:space="preserve">New Porto Caio_Cabinda Buildings   </v>
      </c>
      <c r="B1" s="533"/>
      <c r="C1" s="533"/>
      <c r="D1" s="533"/>
      <c r="E1" s="533"/>
      <c r="F1" s="4"/>
      <c r="G1" s="5"/>
      <c r="H1" s="6"/>
      <c r="I1" s="7"/>
    </row>
    <row r="2" spans="1:9" s="8" customFormat="1" ht="18.75" customHeight="1" x14ac:dyDescent="0.3">
      <c r="A2" s="38" t="str">
        <f>'Resumo Med'!A8:G8</f>
        <v xml:space="preserve">04_IS PS Building    </v>
      </c>
      <c r="B2" s="44"/>
      <c r="C2" s="45"/>
      <c r="D2" s="45"/>
      <c r="E2" s="47"/>
      <c r="F2" s="13"/>
      <c r="G2" s="14"/>
      <c r="H2" s="6"/>
      <c r="I2" s="15"/>
    </row>
    <row r="3" spans="1:9" s="8" customFormat="1" ht="18.75" customHeight="1" x14ac:dyDescent="0.3">
      <c r="A3" s="534" t="str">
        <f>'Cap.12'!A3</f>
        <v xml:space="preserve">Execution Project  </v>
      </c>
      <c r="B3" s="534"/>
      <c r="C3" s="45"/>
      <c r="D3" s="45"/>
      <c r="E3" s="47"/>
      <c r="F3" s="17"/>
      <c r="G3" s="14"/>
      <c r="H3" s="18"/>
      <c r="I3" s="7"/>
    </row>
    <row r="4" spans="1:9" s="8" customFormat="1" ht="18.75" customHeight="1" x14ac:dyDescent="0.3">
      <c r="A4" s="324" t="str">
        <f>'Resumo Med'!A15:G15</f>
        <v>JANUARY 2025</v>
      </c>
      <c r="B4" s="351"/>
      <c r="C4" s="45"/>
      <c r="D4" s="45"/>
      <c r="E4" s="47"/>
      <c r="F4" s="17"/>
      <c r="G4" s="14"/>
      <c r="H4" s="18"/>
      <c r="I4" s="7"/>
    </row>
    <row r="5" spans="1:9" s="8" customFormat="1" ht="18.75" customHeight="1" x14ac:dyDescent="0.3">
      <c r="A5" s="16"/>
      <c r="B5" s="10"/>
      <c r="C5" s="11"/>
      <c r="D5" s="11"/>
      <c r="E5" s="12"/>
      <c r="F5" s="17"/>
      <c r="G5" s="14"/>
      <c r="H5" s="18"/>
      <c r="I5" s="7" t="s">
        <v>1</v>
      </c>
    </row>
    <row r="6" spans="1:9" s="8" customFormat="1" ht="35.25" customHeight="1" x14ac:dyDescent="0.2">
      <c r="A6" s="74" t="s">
        <v>0</v>
      </c>
      <c r="B6" s="75" t="s">
        <v>3</v>
      </c>
      <c r="C6" s="76" t="s">
        <v>2</v>
      </c>
      <c r="D6" s="77" t="s">
        <v>4</v>
      </c>
      <c r="E6" s="78" t="s">
        <v>5</v>
      </c>
      <c r="F6" s="77" t="s">
        <v>6</v>
      </c>
      <c r="G6" s="79" t="s">
        <v>7</v>
      </c>
      <c r="H6" s="80" t="s">
        <v>8</v>
      </c>
      <c r="I6" s="81" t="s">
        <v>9</v>
      </c>
    </row>
    <row r="7" spans="1:9" ht="9" customHeight="1" x14ac:dyDescent="0.25">
      <c r="A7" s="82"/>
      <c r="B7" s="83"/>
      <c r="C7" s="84"/>
      <c r="D7" s="85"/>
      <c r="E7" s="85"/>
      <c r="F7" s="85"/>
      <c r="G7" s="85" t="str">
        <f>IF(C7=0,"",IF(AND(D7&lt;&gt;0,E7&lt;&gt;0,F7&lt;&gt;0),C7*D7*E7*F7,IF(AND(D7&lt;&gt;0,E7&lt;&gt;0,F7=0),C7*D7*E7,IF(AND(D7&lt;&gt;0,E7=0,F7&lt;&gt;0),C7*D7*F7,IF(AND(D7&lt;&gt;0,E7=0,F7=0,F7),C7*D7,"CORRIGIR")))))</f>
        <v/>
      </c>
      <c r="H7" s="85"/>
      <c r="I7" s="86"/>
    </row>
    <row r="8" spans="1:9" ht="13.2" x14ac:dyDescent="0.25">
      <c r="A8" s="87" t="s">
        <v>45</v>
      </c>
      <c r="B8" s="88" t="str">
        <f>'Resumo Med'!D44</f>
        <v xml:space="preserve">-  CARPENTRY WINDOWS  </v>
      </c>
      <c r="C8" s="84"/>
      <c r="D8" s="85"/>
      <c r="E8" s="85"/>
      <c r="F8" s="85"/>
      <c r="G8" s="85" t="str">
        <f>IF(C8=0,"",IF(AND(D8&lt;&gt;0,E8&lt;&gt;0,F8&lt;&gt;0),C8*D8*E8*F8,IF(AND(D8&lt;&gt;0,E8&lt;&gt;0,F8=0),C8*D8*E8,IF(AND(D8&lt;&gt;0,E8=0,F8&lt;&gt;0),C8*D8*F8,IF(AND(D8&lt;&gt;0,E8=0,F8=0,F8),C8*D8,"CORRIGIR")))))</f>
        <v/>
      </c>
      <c r="H8" s="85"/>
      <c r="I8" s="86"/>
    </row>
    <row r="9" spans="1:9" ht="18" customHeight="1" x14ac:dyDescent="0.25">
      <c r="A9" s="89" t="s">
        <v>38</v>
      </c>
      <c r="B9" s="88" t="s">
        <v>275</v>
      </c>
      <c r="C9" s="84"/>
      <c r="D9" s="85"/>
      <c r="E9" s="85"/>
      <c r="F9" s="85"/>
      <c r="G9" s="85" t="str">
        <f>IF(C9=0,"",IF(AND(D9&lt;&gt;0,E9&lt;&gt;0,F9&lt;&gt;0),C9*D9*E9*F9,IF(AND(D9&lt;&gt;0,E9&lt;&gt;0,F9=0),C9*D9*E9,IF(AND(D9&lt;&gt;0,E9=0,F9&lt;&gt;0),C9*D9*F9,IF(AND(D9&lt;&gt;0,E9=0,F9=0,F9),C9*D9,"CORRIGIR")))))</f>
        <v/>
      </c>
      <c r="H9" s="85"/>
      <c r="I9" s="86"/>
    </row>
    <row r="10" spans="1:9" ht="21.75" customHeight="1" x14ac:dyDescent="0.25">
      <c r="A10" s="91"/>
      <c r="B10" s="92"/>
      <c r="C10" s="84"/>
      <c r="D10" s="85"/>
      <c r="E10" s="85"/>
      <c r="F10" s="85"/>
      <c r="G10" s="85" t="str">
        <f>IF(C10=0,"",IF(AND(D10&lt;&gt;0,E10&lt;&gt;0,F10&lt;&gt;0),C10*D10*E10*F10,IF(AND(D10&lt;&gt;0,E10&lt;&gt;0,F10=0),C10*D10*E10,IF(AND(D10&lt;&gt;0,E10=0,F10&lt;&gt;0),C10*D10*F10,IF(AND(D10&lt;&gt;0,E10=0,F10=0,F10),C10*D10,"CORRIGIR")))))</f>
        <v/>
      </c>
      <c r="H10" s="85"/>
      <c r="I10" s="86"/>
    </row>
    <row r="11" spans="1:9" ht="141" customHeight="1" x14ac:dyDescent="0.25">
      <c r="A11" s="95" t="s">
        <v>53</v>
      </c>
      <c r="B11" s="96" t="s">
        <v>276</v>
      </c>
      <c r="C11" s="84"/>
      <c r="D11" s="85"/>
      <c r="E11" s="85"/>
      <c r="F11" s="85"/>
      <c r="G11" s="85"/>
      <c r="H11" s="85">
        <v>1</v>
      </c>
      <c r="I11" s="86" t="s">
        <v>25</v>
      </c>
    </row>
    <row r="12" spans="1:9" ht="17.100000000000001" customHeight="1" x14ac:dyDescent="0.25">
      <c r="A12" s="93"/>
      <c r="B12" s="394"/>
      <c r="C12" s="84"/>
      <c r="D12" s="85"/>
      <c r="E12" s="85"/>
      <c r="F12" s="85"/>
      <c r="G12" s="85"/>
      <c r="H12" s="85"/>
      <c r="I12" s="86"/>
    </row>
    <row r="13" spans="1:9" ht="145.5" customHeight="1" x14ac:dyDescent="0.25">
      <c r="A13" s="362" t="s">
        <v>102</v>
      </c>
      <c r="B13" s="96" t="s">
        <v>277</v>
      </c>
      <c r="C13" s="84"/>
      <c r="D13" s="85"/>
      <c r="E13" s="85"/>
      <c r="F13" s="85"/>
      <c r="G13" s="85"/>
      <c r="H13" s="85">
        <v>8</v>
      </c>
      <c r="I13" s="86" t="s">
        <v>25</v>
      </c>
    </row>
    <row r="14" spans="1:9" ht="17.100000000000001" customHeight="1" x14ac:dyDescent="0.25">
      <c r="A14" s="362"/>
      <c r="B14" s="394"/>
      <c r="C14" s="84"/>
      <c r="D14" s="85"/>
      <c r="E14" s="85"/>
      <c r="F14" s="85"/>
      <c r="G14" s="85"/>
      <c r="H14" s="85"/>
      <c r="I14" s="86"/>
    </row>
    <row r="15" spans="1:9" ht="17.100000000000001" customHeight="1" x14ac:dyDescent="0.25">
      <c r="A15" s="362"/>
      <c r="B15" s="394"/>
      <c r="C15" s="84"/>
      <c r="D15" s="85"/>
      <c r="E15" s="85"/>
      <c r="F15" s="85"/>
      <c r="G15" s="85"/>
      <c r="H15" s="85"/>
      <c r="I15" s="86"/>
    </row>
    <row r="16" spans="1:9" ht="17.100000000000001" customHeight="1" x14ac:dyDescent="0.25">
      <c r="A16" s="362"/>
      <c r="B16" s="394"/>
      <c r="C16" s="84"/>
      <c r="D16" s="85"/>
      <c r="E16" s="85"/>
      <c r="F16" s="85"/>
      <c r="G16" s="85"/>
      <c r="H16" s="85"/>
      <c r="I16" s="86"/>
    </row>
    <row r="17" spans="1:9" ht="13.2" x14ac:dyDescent="0.25">
      <c r="A17" s="93"/>
      <c r="B17" s="289"/>
      <c r="C17" s="286"/>
      <c r="D17" s="287"/>
      <c r="E17" s="287"/>
      <c r="F17" s="287"/>
      <c r="G17" s="99"/>
      <c r="H17" s="99"/>
      <c r="I17" s="86"/>
    </row>
    <row r="18" spans="1:9" ht="17.100000000000001" customHeight="1" x14ac:dyDescent="0.25">
      <c r="A18" s="93"/>
      <c r="B18" s="289"/>
      <c r="C18" s="286"/>
      <c r="D18" s="287"/>
      <c r="E18" s="287"/>
      <c r="F18" s="287"/>
      <c r="G18" s="99"/>
      <c r="H18" s="85"/>
      <c r="I18" s="155"/>
    </row>
    <row r="19" spans="1:9" ht="17.100000000000001" customHeight="1" x14ac:dyDescent="0.25">
      <c r="A19" s="258"/>
      <c r="B19" s="92"/>
      <c r="C19" s="84"/>
      <c r="D19" s="85"/>
      <c r="E19" s="85"/>
      <c r="F19" s="85"/>
      <c r="G19" s="85"/>
      <c r="H19" s="85"/>
      <c r="I19" s="155"/>
    </row>
    <row r="20" spans="1:9" ht="155.25" customHeight="1" x14ac:dyDescent="0.25">
      <c r="A20" s="313"/>
      <c r="B20" s="464"/>
      <c r="C20" s="84"/>
      <c r="D20" s="85"/>
      <c r="E20" s="85"/>
      <c r="F20" s="85"/>
      <c r="G20" s="85"/>
      <c r="H20" s="85"/>
      <c r="I20" s="155"/>
    </row>
    <row r="21" spans="1:9" ht="17.100000000000001" customHeight="1" x14ac:dyDescent="0.25">
      <c r="A21" s="313"/>
      <c r="B21" s="92"/>
      <c r="C21" s="134"/>
      <c r="D21" s="133"/>
      <c r="E21" s="133"/>
      <c r="F21" s="133"/>
      <c r="G21" s="133"/>
      <c r="H21" s="85"/>
      <c r="I21" s="155"/>
    </row>
    <row r="22" spans="1:9" ht="17.100000000000001" customHeight="1" x14ac:dyDescent="0.25">
      <c r="A22" s="362"/>
      <c r="B22" s="92"/>
      <c r="C22" s="134"/>
      <c r="D22" s="133"/>
      <c r="E22" s="133"/>
      <c r="F22" s="133"/>
      <c r="G22" s="133"/>
      <c r="H22" s="85"/>
      <c r="I22" s="155"/>
    </row>
    <row r="23" spans="1:9" ht="17.100000000000001" customHeight="1" x14ac:dyDescent="0.25">
      <c r="A23" s="362"/>
      <c r="B23" s="92"/>
      <c r="C23" s="134"/>
      <c r="D23" s="133"/>
      <c r="E23" s="133"/>
      <c r="F23" s="133"/>
      <c r="G23" s="133"/>
      <c r="H23" s="85"/>
      <c r="I23" s="155"/>
    </row>
    <row r="24" spans="1:9" ht="17.100000000000001" customHeight="1" x14ac:dyDescent="0.25">
      <c r="A24" s="362"/>
      <c r="B24" s="92"/>
      <c r="C24" s="134"/>
      <c r="D24" s="133"/>
      <c r="E24" s="133"/>
      <c r="F24" s="133"/>
      <c r="G24" s="133"/>
      <c r="H24" s="85"/>
      <c r="I24" s="155"/>
    </row>
    <row r="25" spans="1:9" ht="17.100000000000001" customHeight="1" x14ac:dyDescent="0.2">
      <c r="A25" s="417"/>
      <c r="B25" s="92"/>
      <c r="C25" s="134"/>
      <c r="D25" s="133"/>
      <c r="E25" s="133"/>
      <c r="F25" s="133"/>
      <c r="G25" s="287"/>
      <c r="H25" s="287"/>
      <c r="I25" s="155"/>
    </row>
    <row r="26" spans="1:9" ht="17.100000000000001" customHeight="1" x14ac:dyDescent="0.25">
      <c r="A26" s="313"/>
      <c r="B26" s="92"/>
      <c r="C26" s="134"/>
      <c r="D26" s="133"/>
      <c r="E26" s="133"/>
      <c r="F26" s="133"/>
      <c r="G26" s="287"/>
      <c r="H26" s="287"/>
      <c r="I26" s="281"/>
    </row>
    <row r="27" spans="1:9" ht="17.100000000000001" customHeight="1" x14ac:dyDescent="0.25">
      <c r="A27" s="313"/>
      <c r="B27" s="289"/>
      <c r="C27" s="286"/>
      <c r="D27" s="287"/>
      <c r="E27" s="287"/>
      <c r="F27" s="287"/>
      <c r="G27" s="99"/>
      <c r="H27" s="99"/>
      <c r="I27" s="86"/>
    </row>
    <row r="28" spans="1:9" ht="17.100000000000001" customHeight="1" x14ac:dyDescent="0.25">
      <c r="A28" s="313"/>
      <c r="B28" s="289"/>
      <c r="C28" s="286"/>
      <c r="D28" s="287"/>
      <c r="E28" s="287"/>
      <c r="F28" s="287"/>
      <c r="G28" s="99"/>
      <c r="H28" s="85"/>
      <c r="I28" s="155"/>
    </row>
    <row r="29" spans="1:9" ht="143.25" customHeight="1" x14ac:dyDescent="0.25">
      <c r="A29" s="362"/>
      <c r="B29" s="464"/>
      <c r="C29" s="84"/>
      <c r="D29" s="85"/>
      <c r="E29" s="85"/>
      <c r="F29" s="85"/>
      <c r="G29" s="85"/>
      <c r="H29" s="85"/>
      <c r="I29" s="155"/>
    </row>
    <row r="30" spans="1:9" ht="13.2" x14ac:dyDescent="0.25">
      <c r="A30" s="362"/>
      <c r="B30" s="92"/>
      <c r="C30" s="134"/>
      <c r="D30" s="133"/>
      <c r="E30" s="133"/>
      <c r="F30" s="133"/>
      <c r="G30" s="287"/>
      <c r="H30" s="287"/>
      <c r="I30" s="281"/>
    </row>
    <row r="31" spans="1:9" ht="13.2" x14ac:dyDescent="0.25">
      <c r="A31" s="362"/>
      <c r="B31" s="289"/>
      <c r="C31" s="286"/>
      <c r="D31" s="287"/>
      <c r="E31" s="287"/>
      <c r="F31" s="287"/>
      <c r="G31" s="99"/>
      <c r="H31" s="99"/>
      <c r="I31" s="86"/>
    </row>
    <row r="32" spans="1:9" ht="13.2" x14ac:dyDescent="0.25">
      <c r="A32" s="362"/>
      <c r="B32" s="289"/>
      <c r="C32" s="286"/>
      <c r="D32" s="287"/>
      <c r="E32" s="287"/>
      <c r="F32" s="287"/>
      <c r="G32" s="99"/>
      <c r="H32" s="85"/>
      <c r="I32" s="155"/>
    </row>
    <row r="33" spans="1:9" ht="13.2" x14ac:dyDescent="0.25">
      <c r="A33" s="362" t="s">
        <v>54</v>
      </c>
      <c r="B33" s="464"/>
      <c r="C33" s="84"/>
      <c r="D33" s="85"/>
      <c r="E33" s="85"/>
      <c r="F33" s="85"/>
      <c r="G33" s="85"/>
      <c r="H33" s="85"/>
      <c r="I33" s="155"/>
    </row>
    <row r="34" spans="1:9" ht="13.2" x14ac:dyDescent="0.25">
      <c r="A34" s="417"/>
      <c r="B34" s="92"/>
      <c r="C34" s="134"/>
      <c r="D34" s="133"/>
      <c r="E34" s="133"/>
      <c r="F34" s="133"/>
      <c r="G34" s="133"/>
      <c r="H34" s="85"/>
      <c r="I34" s="155"/>
    </row>
    <row r="35" spans="1:9" ht="13.2" x14ac:dyDescent="0.25">
      <c r="A35" s="362"/>
      <c r="B35" s="92"/>
      <c r="C35" s="134"/>
      <c r="D35" s="133"/>
      <c r="E35" s="133"/>
      <c r="F35" s="133"/>
      <c r="G35" s="133"/>
      <c r="H35" s="85"/>
      <c r="I35" s="155"/>
    </row>
    <row r="36" spans="1:9" ht="13.2" x14ac:dyDescent="0.25">
      <c r="A36" s="362"/>
      <c r="B36" s="289"/>
      <c r="C36" s="286"/>
      <c r="D36" s="287"/>
      <c r="E36" s="287"/>
      <c r="F36" s="287"/>
      <c r="G36" s="99"/>
      <c r="H36" s="99"/>
      <c r="I36" s="86"/>
    </row>
    <row r="37" spans="1:9" ht="13.2" x14ac:dyDescent="0.25">
      <c r="A37" s="362"/>
      <c r="B37" s="289"/>
      <c r="C37" s="286"/>
      <c r="D37" s="287"/>
      <c r="E37" s="287"/>
      <c r="F37" s="287"/>
      <c r="G37" s="99"/>
      <c r="H37" s="85"/>
      <c r="I37" s="155"/>
    </row>
    <row r="38" spans="1:9" ht="13.2" x14ac:dyDescent="0.25">
      <c r="A38" s="355"/>
      <c r="B38" s="465"/>
      <c r="C38" s="208"/>
      <c r="D38" s="209"/>
      <c r="E38" s="209"/>
      <c r="F38" s="209"/>
      <c r="G38" s="117"/>
      <c r="H38" s="209"/>
      <c r="I38" s="466"/>
    </row>
    <row r="39" spans="1:9" ht="143.25" customHeight="1" x14ac:dyDescent="0.25">
      <c r="A39" s="362" t="s">
        <v>54</v>
      </c>
      <c r="B39" s="464"/>
      <c r="C39" s="84"/>
      <c r="D39" s="85"/>
      <c r="E39" s="85"/>
      <c r="F39" s="85"/>
      <c r="G39" s="85"/>
      <c r="H39" s="85"/>
      <c r="I39" s="155"/>
    </row>
    <row r="40" spans="1:9" ht="13.2" x14ac:dyDescent="0.25">
      <c r="A40" s="362"/>
      <c r="B40" s="92"/>
      <c r="C40" s="134"/>
      <c r="D40" s="133"/>
      <c r="E40" s="133"/>
      <c r="F40" s="133"/>
      <c r="G40" s="287"/>
      <c r="H40" s="287"/>
      <c r="I40" s="281"/>
    </row>
    <row r="41" spans="1:9" ht="13.2" x14ac:dyDescent="0.25">
      <c r="A41" s="362"/>
      <c r="B41" s="289"/>
      <c r="C41" s="286"/>
      <c r="D41" s="287"/>
      <c r="E41" s="287"/>
      <c r="F41" s="287"/>
      <c r="G41" s="99"/>
      <c r="H41" s="99"/>
      <c r="I41" s="86"/>
    </row>
    <row r="42" spans="1:9" ht="13.2" x14ac:dyDescent="0.25">
      <c r="A42" s="362"/>
      <c r="B42" s="289"/>
      <c r="C42" s="286"/>
      <c r="D42" s="287"/>
      <c r="E42" s="287"/>
      <c r="F42" s="287"/>
      <c r="G42" s="99"/>
      <c r="H42" s="85"/>
      <c r="I42" s="155"/>
    </row>
    <row r="43" spans="1:9" ht="13.2" x14ac:dyDescent="0.25">
      <c r="A43" s="355"/>
      <c r="B43" s="356"/>
      <c r="C43" s="355"/>
      <c r="D43" s="357"/>
      <c r="E43" s="357"/>
      <c r="F43" s="357"/>
      <c r="G43" s="358"/>
      <c r="H43" s="357"/>
      <c r="I43" s="359"/>
    </row>
    <row r="44" spans="1:9" ht="13.2" x14ac:dyDescent="0.25">
      <c r="A44" s="355"/>
      <c r="B44" s="356"/>
      <c r="C44" s="355"/>
      <c r="D44" s="357"/>
      <c r="E44" s="357"/>
      <c r="F44" s="357"/>
      <c r="G44" s="358"/>
      <c r="H44" s="357"/>
      <c r="I44" s="359"/>
    </row>
    <row r="45" spans="1:9" ht="13.2" x14ac:dyDescent="0.25">
      <c r="A45" s="355"/>
      <c r="B45" s="356"/>
      <c r="C45" s="355"/>
      <c r="D45" s="357"/>
      <c r="E45" s="357"/>
      <c r="F45" s="357"/>
      <c r="G45" s="358"/>
      <c r="H45" s="357"/>
      <c r="I45" s="359"/>
    </row>
    <row r="46" spans="1:9" ht="13.2" x14ac:dyDescent="0.25">
      <c r="A46" s="355"/>
      <c r="B46" s="356"/>
      <c r="C46" s="355"/>
      <c r="D46" s="357"/>
      <c r="E46" s="357"/>
      <c r="F46" s="357"/>
      <c r="G46" s="358"/>
      <c r="H46" s="357"/>
      <c r="I46" s="359"/>
    </row>
    <row r="47" spans="1:9" ht="13.2" x14ac:dyDescent="0.25">
      <c r="A47" s="388"/>
      <c r="B47" s="389"/>
      <c r="C47" s="388"/>
      <c r="D47" s="390"/>
      <c r="E47" s="390"/>
      <c r="F47" s="390"/>
      <c r="G47" s="391"/>
      <c r="H47" s="390"/>
      <c r="I47" s="392"/>
    </row>
    <row r="48" spans="1:9" ht="13.2" x14ac:dyDescent="0.25">
      <c r="A48" s="110"/>
      <c r="B48" s="111"/>
      <c r="C48" s="110"/>
      <c r="D48" s="112"/>
      <c r="E48" s="112"/>
      <c r="F48" s="112"/>
      <c r="G48" s="113"/>
      <c r="H48" s="112"/>
      <c r="I48" s="114"/>
    </row>
    <row r="49" spans="1:9" ht="13.2" x14ac:dyDescent="0.25">
      <c r="A49" s="110"/>
      <c r="B49" s="111"/>
      <c r="C49" s="110"/>
      <c r="D49" s="112"/>
      <c r="E49" s="112"/>
      <c r="F49" s="112"/>
      <c r="G49" s="113"/>
      <c r="H49" s="112"/>
      <c r="I49" s="114"/>
    </row>
    <row r="50" spans="1:9" ht="13.2" x14ac:dyDescent="0.25">
      <c r="A50" s="110"/>
      <c r="B50" s="111"/>
      <c r="C50" s="110"/>
      <c r="D50" s="112"/>
      <c r="E50" s="112"/>
      <c r="F50" s="112"/>
      <c r="G50" s="113"/>
      <c r="H50" s="112"/>
      <c r="I50" s="114"/>
    </row>
    <row r="51" spans="1:9" ht="13.2" x14ac:dyDescent="0.25">
      <c r="A51" s="110"/>
      <c r="B51" s="111"/>
      <c r="C51" s="110"/>
      <c r="D51" s="112"/>
      <c r="E51" s="112"/>
      <c r="F51" s="112"/>
      <c r="G51" s="113"/>
      <c r="H51" s="112"/>
      <c r="I51" s="114"/>
    </row>
    <row r="52" spans="1:9" ht="13.2" x14ac:dyDescent="0.25">
      <c r="A52" s="110"/>
      <c r="B52" s="111"/>
      <c r="C52" s="110"/>
      <c r="D52" s="112"/>
      <c r="E52" s="112"/>
      <c r="F52" s="112"/>
      <c r="G52" s="113"/>
      <c r="H52" s="112"/>
      <c r="I52" s="114"/>
    </row>
    <row r="53" spans="1:9" ht="13.2" x14ac:dyDescent="0.25">
      <c r="A53" s="110"/>
      <c r="B53" s="111"/>
      <c r="C53" s="110"/>
      <c r="D53" s="112"/>
      <c r="E53" s="112"/>
      <c r="F53" s="112"/>
      <c r="G53" s="113"/>
      <c r="H53" s="112"/>
      <c r="I53" s="114"/>
    </row>
    <row r="54" spans="1:9" ht="13.2" x14ac:dyDescent="0.25">
      <c r="A54" s="110"/>
      <c r="B54" s="111"/>
      <c r="C54" s="110"/>
      <c r="D54" s="112"/>
      <c r="E54" s="112"/>
      <c r="F54" s="112"/>
      <c r="G54" s="113"/>
      <c r="H54" s="112"/>
      <c r="I54" s="114"/>
    </row>
    <row r="55" spans="1:9" ht="13.2" x14ac:dyDescent="0.25">
      <c r="A55" s="110"/>
      <c r="B55" s="111"/>
      <c r="C55" s="110"/>
      <c r="D55" s="112"/>
      <c r="E55" s="112"/>
      <c r="F55" s="112"/>
      <c r="G55" s="113"/>
      <c r="H55" s="112"/>
      <c r="I55" s="114"/>
    </row>
    <row r="56" spans="1:9" ht="13.2" x14ac:dyDescent="0.25">
      <c r="A56" s="110"/>
      <c r="B56" s="111"/>
      <c r="C56" s="110"/>
      <c r="D56" s="112"/>
      <c r="E56" s="112"/>
      <c r="F56" s="112"/>
      <c r="G56" s="113"/>
      <c r="H56" s="112"/>
      <c r="I56" s="114"/>
    </row>
    <row r="57" spans="1:9" ht="13.2" x14ac:dyDescent="0.25">
      <c r="A57" s="110"/>
      <c r="B57" s="111"/>
      <c r="C57" s="110"/>
      <c r="D57" s="112"/>
      <c r="E57" s="112"/>
      <c r="F57" s="112"/>
      <c r="G57" s="113"/>
      <c r="H57" s="112"/>
      <c r="I57" s="114"/>
    </row>
    <row r="58" spans="1:9" ht="13.2" x14ac:dyDescent="0.25">
      <c r="A58" s="110"/>
      <c r="B58" s="111"/>
      <c r="C58" s="110"/>
      <c r="D58" s="112"/>
      <c r="E58" s="112"/>
      <c r="F58" s="112"/>
      <c r="G58" s="113"/>
      <c r="H58" s="112"/>
      <c r="I58" s="114"/>
    </row>
    <row r="59" spans="1:9" ht="13.2" x14ac:dyDescent="0.25">
      <c r="A59" s="110"/>
      <c r="B59" s="111"/>
      <c r="C59" s="110"/>
      <c r="D59" s="112"/>
      <c r="E59" s="112"/>
      <c r="F59" s="112"/>
      <c r="G59" s="113"/>
      <c r="H59" s="112"/>
      <c r="I59" s="114"/>
    </row>
    <row r="60" spans="1:9" ht="13.2" x14ac:dyDescent="0.25">
      <c r="A60" s="110"/>
      <c r="B60" s="111"/>
      <c r="C60" s="110"/>
      <c r="D60" s="112"/>
      <c r="E60" s="112"/>
      <c r="F60" s="112"/>
      <c r="G60" s="113"/>
      <c r="H60" s="112"/>
      <c r="I60" s="114"/>
    </row>
    <row r="61" spans="1:9" ht="13.2" x14ac:dyDescent="0.25">
      <c r="A61" s="110"/>
      <c r="B61" s="111"/>
      <c r="C61" s="110"/>
      <c r="D61" s="112"/>
      <c r="E61" s="112"/>
      <c r="F61" s="112"/>
      <c r="G61" s="113"/>
      <c r="H61" s="112"/>
      <c r="I61" s="114"/>
    </row>
    <row r="62" spans="1:9" ht="13.2" x14ac:dyDescent="0.25">
      <c r="A62" s="110"/>
      <c r="B62" s="111"/>
      <c r="C62" s="110"/>
      <c r="D62" s="112"/>
      <c r="E62" s="112"/>
      <c r="F62" s="112"/>
      <c r="G62" s="113"/>
      <c r="H62" s="112"/>
      <c r="I62" s="114"/>
    </row>
    <row r="63" spans="1:9" ht="13.2" x14ac:dyDescent="0.25">
      <c r="A63" s="110"/>
      <c r="B63" s="111"/>
      <c r="C63" s="110"/>
      <c r="D63" s="112"/>
      <c r="E63" s="112"/>
      <c r="F63" s="112"/>
      <c r="G63" s="113"/>
      <c r="H63" s="112"/>
      <c r="I63" s="114"/>
    </row>
    <row r="64" spans="1:9" ht="13.2" x14ac:dyDescent="0.25">
      <c r="A64" s="110"/>
      <c r="B64" s="111"/>
      <c r="C64" s="110"/>
      <c r="D64" s="112"/>
      <c r="E64" s="112"/>
      <c r="F64" s="112"/>
      <c r="G64" s="113"/>
      <c r="H64" s="112"/>
      <c r="I64" s="114"/>
    </row>
    <row r="65" spans="1:9" ht="13.2" x14ac:dyDescent="0.25">
      <c r="A65" s="110"/>
      <c r="B65" s="111"/>
      <c r="C65" s="110"/>
      <c r="D65" s="112"/>
      <c r="E65" s="112"/>
      <c r="F65" s="112"/>
      <c r="G65" s="113"/>
      <c r="H65" s="112"/>
      <c r="I65" s="114"/>
    </row>
    <row r="66" spans="1:9" ht="13.2" x14ac:dyDescent="0.25">
      <c r="A66" s="110"/>
      <c r="B66" s="111"/>
      <c r="C66" s="110"/>
      <c r="D66" s="112"/>
      <c r="E66" s="112"/>
      <c r="F66" s="112"/>
      <c r="G66" s="113"/>
      <c r="H66" s="112"/>
      <c r="I66" s="114"/>
    </row>
    <row r="67" spans="1:9" ht="13.2" x14ac:dyDescent="0.25">
      <c r="A67" s="110"/>
      <c r="B67" s="111"/>
      <c r="C67" s="110"/>
      <c r="D67" s="112"/>
      <c r="E67" s="112"/>
      <c r="F67" s="112"/>
      <c r="G67" s="113"/>
      <c r="H67" s="112"/>
      <c r="I67" s="114"/>
    </row>
    <row r="68" spans="1:9" ht="13.2" x14ac:dyDescent="0.25">
      <c r="A68" s="110"/>
      <c r="B68" s="111"/>
      <c r="C68" s="110"/>
      <c r="D68" s="112"/>
      <c r="E68" s="112"/>
      <c r="F68" s="112"/>
      <c r="G68" s="113"/>
      <c r="H68" s="112"/>
      <c r="I68" s="114"/>
    </row>
    <row r="69" spans="1:9" ht="13.2" x14ac:dyDescent="0.25">
      <c r="A69" s="110"/>
      <c r="B69" s="111"/>
      <c r="C69" s="110"/>
      <c r="D69" s="112"/>
      <c r="E69" s="112"/>
      <c r="F69" s="112"/>
      <c r="G69" s="113"/>
      <c r="H69" s="112"/>
      <c r="I69" s="114"/>
    </row>
  </sheetData>
  <mergeCells count="2">
    <mergeCell ref="A1:E1"/>
    <mergeCell ref="A3:B3"/>
  </mergeCells>
  <pageMargins left="0.59055118110236227" right="0.39370078740157483" top="0.43307086614173229" bottom="0.94488188976377963" header="0" footer="0.39370078740157483"/>
  <pageSetup paperSize="9" scale="76" fitToHeight="0" orientation="portrait" r:id="rId1"/>
  <headerFooter>
    <oddFooter xml:space="preserve">&amp;R&amp;"Neo Sans Light,Normal"&amp;7&amp;A - Pág.&amp;P de &amp;N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opLeftCell="A13" workbookViewId="0">
      <selection activeCell="I31" sqref="I31"/>
    </sheetView>
  </sheetViews>
  <sheetFormatPr defaultColWidth="9.109375" defaultRowHeight="10.199999999999999" x14ac:dyDescent="0.2"/>
  <cols>
    <col min="1" max="1" width="7.109375" style="20" customWidth="1"/>
    <col min="2" max="2" width="51.44140625" style="21" customWidth="1"/>
    <col min="3" max="3" width="4" style="20" customWidth="1"/>
    <col min="4" max="6" width="9.33203125" style="22" customWidth="1"/>
    <col min="7" max="7" width="14.33203125" style="23" customWidth="1"/>
    <col min="8" max="8" width="9.33203125" style="22" customWidth="1"/>
    <col min="9" max="9" width="9.33203125" style="24" customWidth="1"/>
    <col min="10" max="16384" width="9.109375" style="19"/>
  </cols>
  <sheetData>
    <row r="1" spans="1:9" s="8" customFormat="1" ht="18.75" customHeight="1" x14ac:dyDescent="0.25">
      <c r="A1" s="533" t="str">
        <f>'Resumo Med'!A6:G6</f>
        <v xml:space="preserve">New Porto Caio_Cabinda Buildings   </v>
      </c>
      <c r="B1" s="533"/>
      <c r="C1" s="533"/>
      <c r="D1" s="533"/>
      <c r="E1" s="533"/>
      <c r="F1" s="4"/>
      <c r="G1" s="5"/>
      <c r="H1" s="6"/>
      <c r="I1" s="7"/>
    </row>
    <row r="2" spans="1:9" s="8" customFormat="1" ht="18.75" customHeight="1" x14ac:dyDescent="0.3">
      <c r="A2" s="361" t="str">
        <f>'Resumo Med'!A8:G8</f>
        <v xml:space="preserve">04_IS PS Building    </v>
      </c>
      <c r="B2" s="44"/>
      <c r="C2" s="45"/>
      <c r="D2" s="45"/>
      <c r="E2" s="47"/>
      <c r="F2" s="13"/>
      <c r="G2" s="14"/>
      <c r="H2" s="6"/>
      <c r="I2" s="15"/>
    </row>
    <row r="3" spans="1:9" s="8" customFormat="1" ht="18.75" customHeight="1" x14ac:dyDescent="0.3">
      <c r="A3" s="534" t="str">
        <f>'Cap.12'!A3</f>
        <v xml:space="preserve">Execution Project  </v>
      </c>
      <c r="B3" s="534"/>
      <c r="C3" s="45"/>
      <c r="D3" s="45"/>
      <c r="E3" s="47"/>
      <c r="F3" s="17"/>
      <c r="G3" s="14"/>
      <c r="H3" s="18"/>
      <c r="I3" s="7"/>
    </row>
    <row r="4" spans="1:9" s="8" customFormat="1" ht="18.75" customHeight="1" x14ac:dyDescent="0.3">
      <c r="A4" s="324" t="str">
        <f>'Resumo Med'!A15:G15</f>
        <v>JANUARY 2025</v>
      </c>
      <c r="B4" s="360"/>
      <c r="C4" s="45"/>
      <c r="D4" s="45"/>
      <c r="E4" s="47"/>
      <c r="F4" s="17"/>
      <c r="G4" s="14"/>
      <c r="H4" s="18"/>
      <c r="I4" s="7"/>
    </row>
    <row r="5" spans="1:9" s="8" customFormat="1" ht="18.75" customHeight="1" x14ac:dyDescent="0.3">
      <c r="A5" s="16"/>
      <c r="B5" s="10"/>
      <c r="C5" s="11"/>
      <c r="D5" s="11"/>
      <c r="E5" s="12"/>
      <c r="F5" s="17"/>
      <c r="G5" s="14"/>
      <c r="H5" s="18"/>
      <c r="I5" s="7" t="s">
        <v>1</v>
      </c>
    </row>
    <row r="6" spans="1:9" s="8" customFormat="1" ht="35.25" customHeight="1" x14ac:dyDescent="0.2">
      <c r="A6" s="74" t="s">
        <v>0</v>
      </c>
      <c r="B6" s="75" t="s">
        <v>3</v>
      </c>
      <c r="C6" s="76" t="s">
        <v>2</v>
      </c>
      <c r="D6" s="77" t="s">
        <v>4</v>
      </c>
      <c r="E6" s="78" t="s">
        <v>5</v>
      </c>
      <c r="F6" s="77" t="s">
        <v>6</v>
      </c>
      <c r="G6" s="79" t="s">
        <v>7</v>
      </c>
      <c r="H6" s="80" t="s">
        <v>8</v>
      </c>
      <c r="I6" s="81" t="s">
        <v>9</v>
      </c>
    </row>
    <row r="7" spans="1:9" ht="9" customHeight="1" x14ac:dyDescent="0.25">
      <c r="A7" s="82"/>
      <c r="B7" s="83"/>
      <c r="C7" s="84"/>
      <c r="D7" s="85"/>
      <c r="E7" s="85"/>
      <c r="F7" s="85"/>
      <c r="G7" s="85" t="str">
        <f>IF(C7=0,"",IF(AND(D7&lt;&gt;0,E7&lt;&gt;0,F7&lt;&gt;0),C7*D7*E7*F7,IF(AND(D7&lt;&gt;0,E7&lt;&gt;0,F7=0),C7*D7*E7,IF(AND(D7&lt;&gt;0,E7=0,F7&lt;&gt;0),C7*D7*F7,IF(AND(D7&lt;&gt;0,E7=0,F7=0,F7),C7*D7,"CORRIGIR")))))</f>
        <v/>
      </c>
      <c r="H7" s="85"/>
      <c r="I7" s="86"/>
    </row>
    <row r="8" spans="1:9" ht="13.2" x14ac:dyDescent="0.25">
      <c r="A8" s="87" t="s">
        <v>48</v>
      </c>
      <c r="B8" s="88" t="str">
        <f>'Resumo Med'!D46</f>
        <v xml:space="preserve">- SERRAL SHEETS </v>
      </c>
      <c r="C8" s="84"/>
      <c r="D8" s="85"/>
      <c r="E8" s="85"/>
      <c r="F8" s="85"/>
      <c r="G8" s="85" t="str">
        <f>IF(C8=0,"",IF(AND(D8&lt;&gt;0,E8&lt;&gt;0,F8&lt;&gt;0),C8*D8*E8*F8,IF(AND(D8&lt;&gt;0,E8&lt;&gt;0,F8=0),C8*D8*E8,IF(AND(D8&lt;&gt;0,E8=0,F8&lt;&gt;0),C8*D8*F8,IF(AND(D8&lt;&gt;0,E8=0,F8=0,F8),C8*D8,"CORRIGIR")))))</f>
        <v/>
      </c>
      <c r="H8" s="85"/>
      <c r="I8" s="86"/>
    </row>
    <row r="9" spans="1:9" ht="9.75" customHeight="1" x14ac:dyDescent="0.25">
      <c r="A9" s="89"/>
      <c r="B9" s="90"/>
      <c r="C9" s="84"/>
      <c r="D9" s="85"/>
      <c r="E9" s="85"/>
      <c r="F9" s="85"/>
      <c r="G9" s="85" t="str">
        <f>IF(C9=0,"",IF(AND(D9&lt;&gt;0,E9&lt;&gt;0,F9&lt;&gt;0),C9*D9*E9*F9,IF(AND(D9&lt;&gt;0,E9&lt;&gt;0,F9=0),C9*D9*E9,IF(AND(D9&lt;&gt;0,E9=0,F9&lt;&gt;0),C9*D9*F9,IF(AND(D9&lt;&gt;0,E9=0,F9=0,F9),C9*D9,"CORRIGIR")))))</f>
        <v/>
      </c>
      <c r="H9" s="85"/>
      <c r="I9" s="86"/>
    </row>
    <row r="10" spans="1:9" ht="21.75" customHeight="1" x14ac:dyDescent="0.25">
      <c r="A10" s="91" t="s">
        <v>49</v>
      </c>
      <c r="B10" s="92" t="s">
        <v>275</v>
      </c>
      <c r="C10" s="84"/>
      <c r="D10" s="85"/>
      <c r="E10" s="85"/>
      <c r="F10" s="85"/>
      <c r="G10" s="85" t="str">
        <f>IF(C10=0,"",IF(AND(D10&lt;&gt;0,E10&lt;&gt;0,F10&lt;&gt;0),C10*D10*E10*F10,IF(AND(D10&lt;&gt;0,E10&lt;&gt;0,F10=0),C10*D10*E10,IF(AND(D10&lt;&gt;0,E10=0,F10&lt;&gt;0),C10*D10*F10,IF(AND(D10&lt;&gt;0,E10=0,F10=0,F10),C10*D10,"CORRIGIR")))))</f>
        <v/>
      </c>
      <c r="H10" s="85"/>
      <c r="I10" s="86"/>
    </row>
    <row r="11" spans="1:9" ht="103.5" customHeight="1" x14ac:dyDescent="0.25">
      <c r="A11" s="95" t="s">
        <v>128</v>
      </c>
      <c r="B11" s="96" t="s">
        <v>278</v>
      </c>
      <c r="C11" s="84"/>
      <c r="D11" s="85"/>
      <c r="E11" s="85"/>
      <c r="F11" s="85"/>
      <c r="G11" s="85"/>
      <c r="H11" s="85"/>
      <c r="I11" s="86"/>
    </row>
    <row r="12" spans="1:9" ht="13.2" x14ac:dyDescent="0.25">
      <c r="A12" s="93"/>
      <c r="B12" s="394" t="s">
        <v>103</v>
      </c>
      <c r="C12" s="286"/>
      <c r="D12" s="287"/>
      <c r="E12" s="287"/>
      <c r="F12" s="287"/>
      <c r="G12" s="287"/>
      <c r="H12" s="287">
        <v>1</v>
      </c>
      <c r="I12" s="281"/>
    </row>
    <row r="13" spans="1:9" ht="13.2" x14ac:dyDescent="0.25">
      <c r="A13" s="93"/>
      <c r="B13" s="289"/>
      <c r="C13" s="286"/>
      <c r="D13" s="287"/>
      <c r="E13" s="287"/>
      <c r="F13" s="287"/>
      <c r="G13" s="99"/>
      <c r="H13" s="226"/>
      <c r="I13" s="86" t="s">
        <v>25</v>
      </c>
    </row>
    <row r="14" spans="1:9" ht="17.100000000000001" customHeight="1" x14ac:dyDescent="0.25">
      <c r="A14" s="93"/>
      <c r="B14" s="289"/>
      <c r="C14" s="286"/>
      <c r="D14" s="287"/>
      <c r="E14" s="287"/>
      <c r="F14" s="287"/>
      <c r="G14" s="222"/>
      <c r="H14" s="85"/>
      <c r="I14" s="157">
        <f>H12</f>
        <v>1</v>
      </c>
    </row>
    <row r="15" spans="1:9" ht="15.75" customHeight="1" x14ac:dyDescent="0.25">
      <c r="A15" s="95"/>
      <c r="B15" s="119" t="s">
        <v>104</v>
      </c>
      <c r="C15" s="84"/>
      <c r="D15" s="85"/>
      <c r="E15" s="85"/>
      <c r="F15" s="85"/>
      <c r="G15" s="85"/>
      <c r="H15" s="85">
        <v>2</v>
      </c>
      <c r="I15" s="86" t="s">
        <v>25</v>
      </c>
    </row>
    <row r="16" spans="1:9" ht="17.100000000000001" customHeight="1" x14ac:dyDescent="0.25">
      <c r="A16" s="93"/>
      <c r="B16" s="394"/>
      <c r="C16" s="286"/>
      <c r="D16" s="287"/>
      <c r="E16" s="287"/>
      <c r="F16" s="287"/>
      <c r="G16" s="222"/>
      <c r="H16" s="85"/>
      <c r="I16" s="157">
        <v>2</v>
      </c>
    </row>
    <row r="17" spans="1:9" ht="106.5" customHeight="1" x14ac:dyDescent="0.25">
      <c r="A17" s="93" t="s">
        <v>129</v>
      </c>
      <c r="B17" s="96" t="s">
        <v>279</v>
      </c>
      <c r="C17" s="286"/>
      <c r="D17" s="287"/>
      <c r="E17" s="287"/>
      <c r="F17" s="287"/>
      <c r="G17" s="99"/>
      <c r="H17" s="99"/>
      <c r="I17" s="86"/>
    </row>
    <row r="18" spans="1:9" ht="17.100000000000001" customHeight="1" x14ac:dyDescent="0.25">
      <c r="A18" s="93"/>
      <c r="B18" s="119" t="s">
        <v>106</v>
      </c>
      <c r="C18" s="286"/>
      <c r="D18" s="287"/>
      <c r="E18" s="287"/>
      <c r="F18" s="287"/>
      <c r="G18" s="99"/>
      <c r="H18" s="85">
        <v>2</v>
      </c>
      <c r="I18" s="155"/>
    </row>
    <row r="19" spans="1:9" ht="17.100000000000001" customHeight="1" x14ac:dyDescent="0.25">
      <c r="A19" s="93"/>
      <c r="B19" s="394"/>
      <c r="C19" s="84"/>
      <c r="D19" s="85"/>
      <c r="E19" s="287"/>
      <c r="F19" s="287"/>
      <c r="G19" s="85"/>
      <c r="H19" s="85"/>
      <c r="I19" s="86" t="s">
        <v>25</v>
      </c>
    </row>
    <row r="20" spans="1:9" ht="17.100000000000001" customHeight="1" x14ac:dyDescent="0.25">
      <c r="A20" s="93"/>
      <c r="B20" s="289"/>
      <c r="C20" s="286"/>
      <c r="D20" s="287"/>
      <c r="E20" s="287"/>
      <c r="F20" s="287"/>
      <c r="G20" s="222"/>
      <c r="H20" s="85"/>
      <c r="I20" s="157">
        <f>H18</f>
        <v>2</v>
      </c>
    </row>
    <row r="21" spans="1:9" ht="17.100000000000001" customHeight="1" x14ac:dyDescent="0.25">
      <c r="A21" s="93"/>
      <c r="B21" s="119" t="s">
        <v>105</v>
      </c>
      <c r="C21" s="286"/>
      <c r="D21" s="287"/>
      <c r="E21" s="287"/>
      <c r="F21" s="287"/>
      <c r="G21" s="99"/>
      <c r="H21" s="85"/>
      <c r="I21" s="155"/>
    </row>
    <row r="22" spans="1:9" ht="17.100000000000001" customHeight="1" x14ac:dyDescent="0.25">
      <c r="A22" s="362"/>
      <c r="B22" s="320"/>
      <c r="C22" s="321"/>
      <c r="D22" s="322"/>
      <c r="E22" s="322"/>
      <c r="F22" s="322"/>
      <c r="G22" s="268"/>
      <c r="H22" s="85">
        <v>3</v>
      </c>
      <c r="I22" s="319" t="s">
        <v>25</v>
      </c>
    </row>
    <row r="23" spans="1:9" ht="17.100000000000001" customHeight="1" x14ac:dyDescent="0.25">
      <c r="A23" s="93"/>
      <c r="B23" s="98"/>
      <c r="C23" s="134"/>
      <c r="D23" s="133"/>
      <c r="E23" s="133"/>
      <c r="F23" s="133"/>
      <c r="G23" s="222"/>
      <c r="H23" s="85"/>
      <c r="I23" s="157">
        <f>H22</f>
        <v>3</v>
      </c>
    </row>
    <row r="24" spans="1:9" ht="13.2" x14ac:dyDescent="0.25">
      <c r="A24" s="107"/>
      <c r="B24" s="108"/>
      <c r="C24" s="109"/>
      <c r="D24" s="105"/>
      <c r="E24" s="105"/>
      <c r="F24" s="105"/>
      <c r="G24" s="105" t="str">
        <f>IF(C24=0,"",IF(AND(D24&lt;&gt;0,E24&lt;&gt;0,F24&lt;&gt;0),C24*D24*E24*F24,IF(AND(D24&lt;&gt;0,E24&lt;&gt;0,F24=0),C24*D24*E24,IF(AND(D24&lt;&gt;0,E24=0,F24&lt;&gt;0),C24*D24*F24,IF(AND(D24&lt;&gt;0,E24=0,F24=0,F24),C24*D24,"CORRIGIR")))))</f>
        <v/>
      </c>
      <c r="H24" s="390"/>
      <c r="I24" s="106"/>
    </row>
    <row r="25" spans="1:9" ht="13.2" x14ac:dyDescent="0.25">
      <c r="A25" s="110"/>
      <c r="B25" s="111"/>
      <c r="C25" s="110"/>
      <c r="D25" s="112"/>
      <c r="E25" s="112"/>
      <c r="F25" s="112"/>
      <c r="G25" s="113"/>
      <c r="H25" s="112"/>
      <c r="I25" s="114"/>
    </row>
    <row r="26" spans="1:9" ht="13.2" x14ac:dyDescent="0.25">
      <c r="A26" s="110"/>
      <c r="B26" s="111"/>
      <c r="C26" s="110"/>
      <c r="D26" s="112"/>
      <c r="E26" s="112"/>
      <c r="F26" s="112"/>
      <c r="G26" s="113"/>
      <c r="H26" s="112"/>
      <c r="I26" s="114"/>
    </row>
    <row r="27" spans="1:9" ht="13.2" x14ac:dyDescent="0.25">
      <c r="A27" s="110"/>
      <c r="B27" s="111"/>
      <c r="C27" s="110"/>
      <c r="D27" s="112"/>
      <c r="E27" s="112"/>
      <c r="F27" s="112"/>
      <c r="G27" s="113"/>
      <c r="H27" s="112"/>
      <c r="I27" s="114"/>
    </row>
    <row r="28" spans="1:9" ht="13.2" x14ac:dyDescent="0.25">
      <c r="A28" s="110"/>
      <c r="B28" s="111"/>
      <c r="C28" s="110"/>
      <c r="D28" s="112"/>
      <c r="E28" s="112"/>
      <c r="F28" s="112"/>
      <c r="G28" s="113"/>
      <c r="H28" s="112"/>
      <c r="I28" s="114"/>
    </row>
    <row r="29" spans="1:9" ht="13.2" x14ac:dyDescent="0.25">
      <c r="A29" s="110"/>
      <c r="B29" s="111"/>
      <c r="C29" s="110"/>
      <c r="D29" s="112"/>
      <c r="E29" s="112"/>
      <c r="F29" s="112"/>
      <c r="G29" s="113"/>
      <c r="H29" s="112"/>
      <c r="I29" s="114"/>
    </row>
    <row r="30" spans="1:9" ht="13.2" x14ac:dyDescent="0.25">
      <c r="A30" s="110"/>
      <c r="B30" s="111"/>
      <c r="C30" s="110"/>
      <c r="D30" s="112"/>
      <c r="E30" s="112"/>
      <c r="F30" s="112"/>
      <c r="G30" s="113"/>
      <c r="H30" s="112"/>
      <c r="I30" s="114"/>
    </row>
    <row r="31" spans="1:9" ht="13.2" x14ac:dyDescent="0.25">
      <c r="A31" s="110"/>
      <c r="B31" s="111"/>
      <c r="C31" s="110"/>
      <c r="D31" s="112"/>
      <c r="E31" s="112"/>
      <c r="F31" s="112"/>
      <c r="G31" s="113"/>
      <c r="H31" s="112"/>
      <c r="I31" s="114"/>
    </row>
    <row r="32" spans="1:9" ht="13.2" x14ac:dyDescent="0.25">
      <c r="A32" s="110"/>
      <c r="B32" s="111"/>
      <c r="C32" s="110"/>
      <c r="D32" s="112"/>
      <c r="E32" s="112"/>
      <c r="F32" s="112"/>
      <c r="G32" s="113"/>
      <c r="H32" s="112"/>
      <c r="I32" s="114"/>
    </row>
    <row r="33" spans="1:9" ht="13.2" x14ac:dyDescent="0.25">
      <c r="A33" s="110"/>
      <c r="B33" s="111"/>
      <c r="C33" s="110"/>
      <c r="D33" s="112"/>
      <c r="E33" s="112"/>
      <c r="F33" s="112"/>
      <c r="G33" s="113"/>
      <c r="H33" s="112"/>
      <c r="I33" s="114"/>
    </row>
    <row r="34" spans="1:9" ht="13.2" x14ac:dyDescent="0.25">
      <c r="A34" s="110"/>
      <c r="B34" s="111"/>
      <c r="C34" s="110"/>
      <c r="D34" s="112"/>
      <c r="E34" s="112"/>
      <c r="F34" s="112"/>
      <c r="G34" s="113"/>
      <c r="H34" s="112"/>
      <c r="I34" s="114"/>
    </row>
    <row r="35" spans="1:9" ht="13.2" x14ac:dyDescent="0.25">
      <c r="A35" s="110"/>
      <c r="B35" s="111"/>
      <c r="C35" s="110"/>
      <c r="D35" s="112"/>
      <c r="E35" s="112"/>
      <c r="F35" s="112"/>
      <c r="G35" s="113"/>
      <c r="H35" s="112"/>
      <c r="I35" s="114"/>
    </row>
    <row r="36" spans="1:9" ht="13.2" x14ac:dyDescent="0.25">
      <c r="A36" s="110"/>
      <c r="B36" s="111"/>
      <c r="C36" s="110"/>
      <c r="D36" s="112"/>
      <c r="E36" s="112"/>
      <c r="F36" s="112"/>
      <c r="G36" s="113"/>
      <c r="H36" s="112"/>
      <c r="I36" s="114"/>
    </row>
    <row r="37" spans="1:9" ht="13.2" x14ac:dyDescent="0.25">
      <c r="A37" s="110"/>
      <c r="B37" s="111"/>
      <c r="C37" s="110"/>
      <c r="D37" s="112"/>
      <c r="E37" s="112"/>
      <c r="F37" s="112"/>
      <c r="G37" s="113"/>
      <c r="H37" s="112"/>
      <c r="I37" s="114"/>
    </row>
    <row r="38" spans="1:9" ht="13.2" x14ac:dyDescent="0.25">
      <c r="A38" s="110"/>
      <c r="B38" s="111"/>
      <c r="C38" s="110"/>
      <c r="D38" s="112"/>
      <c r="E38" s="112"/>
      <c r="F38" s="112"/>
      <c r="G38" s="113"/>
      <c r="H38" s="112"/>
      <c r="I38" s="114"/>
    </row>
    <row r="39" spans="1:9" ht="13.2" x14ac:dyDescent="0.25">
      <c r="A39" s="110"/>
      <c r="B39" s="111"/>
      <c r="C39" s="110"/>
      <c r="D39" s="112"/>
      <c r="E39" s="112"/>
      <c r="F39" s="112"/>
      <c r="G39" s="113"/>
      <c r="H39" s="112"/>
      <c r="I39" s="114"/>
    </row>
    <row r="40" spans="1:9" ht="13.2" x14ac:dyDescent="0.25">
      <c r="A40" s="110"/>
      <c r="B40" s="111"/>
      <c r="C40" s="110"/>
      <c r="D40" s="112"/>
      <c r="E40" s="112"/>
      <c r="F40" s="112"/>
      <c r="G40" s="113"/>
      <c r="H40" s="112"/>
      <c r="I40" s="114"/>
    </row>
    <row r="41" spans="1:9" ht="13.2" x14ac:dyDescent="0.25">
      <c r="A41" s="110"/>
      <c r="B41" s="111"/>
      <c r="C41" s="110"/>
      <c r="D41" s="112"/>
      <c r="E41" s="112"/>
      <c r="F41" s="112"/>
      <c r="G41" s="113"/>
      <c r="H41" s="112"/>
      <c r="I41" s="114"/>
    </row>
    <row r="42" spans="1:9" ht="13.2" x14ac:dyDescent="0.25">
      <c r="A42" s="110"/>
      <c r="B42" s="111"/>
      <c r="C42" s="110"/>
      <c r="D42" s="112"/>
      <c r="E42" s="112"/>
      <c r="F42" s="112"/>
      <c r="G42" s="113"/>
      <c r="H42" s="112"/>
      <c r="I42" s="114"/>
    </row>
    <row r="43" spans="1:9" ht="13.2" x14ac:dyDescent="0.25">
      <c r="A43" s="110"/>
      <c r="B43" s="111"/>
      <c r="C43" s="110"/>
      <c r="D43" s="112"/>
      <c r="E43" s="112"/>
      <c r="F43" s="112"/>
      <c r="G43" s="113"/>
      <c r="H43" s="112"/>
      <c r="I43" s="114"/>
    </row>
    <row r="44" spans="1:9" ht="13.2" x14ac:dyDescent="0.25">
      <c r="A44" s="110"/>
      <c r="B44" s="111"/>
      <c r="C44" s="110"/>
      <c r="D44" s="112"/>
      <c r="E44" s="112"/>
      <c r="F44" s="112"/>
      <c r="G44" s="113"/>
      <c r="H44" s="112"/>
      <c r="I44" s="114"/>
    </row>
    <row r="45" spans="1:9" ht="13.2" x14ac:dyDescent="0.25">
      <c r="A45" s="110"/>
      <c r="B45" s="111"/>
      <c r="C45" s="110"/>
      <c r="D45" s="112"/>
      <c r="E45" s="112"/>
      <c r="F45" s="112"/>
      <c r="G45" s="113"/>
      <c r="H45" s="112"/>
      <c r="I45" s="114"/>
    </row>
    <row r="46" spans="1:9" ht="13.2" x14ac:dyDescent="0.25">
      <c r="A46" s="110"/>
      <c r="B46" s="111"/>
      <c r="C46" s="110"/>
      <c r="D46" s="112"/>
      <c r="E46" s="112"/>
      <c r="F46" s="112"/>
      <c r="G46" s="113"/>
      <c r="H46" s="112"/>
      <c r="I46" s="114"/>
    </row>
    <row r="47" spans="1:9" ht="13.2" x14ac:dyDescent="0.25">
      <c r="A47" s="110"/>
      <c r="B47" s="111"/>
      <c r="C47" s="110"/>
      <c r="D47" s="112"/>
      <c r="E47" s="112"/>
      <c r="F47" s="112"/>
      <c r="G47" s="113"/>
      <c r="H47" s="112"/>
      <c r="I47" s="114"/>
    </row>
    <row r="48" spans="1:9" ht="13.2" x14ac:dyDescent="0.25">
      <c r="A48" s="110"/>
      <c r="B48" s="111"/>
      <c r="C48" s="110"/>
      <c r="D48" s="112"/>
      <c r="E48" s="112"/>
      <c r="F48" s="112"/>
      <c r="G48" s="113"/>
      <c r="H48" s="112"/>
      <c r="I48" s="114"/>
    </row>
    <row r="49" spans="1:9" ht="13.2" x14ac:dyDescent="0.25">
      <c r="A49" s="110"/>
      <c r="B49" s="111"/>
      <c r="C49" s="110"/>
      <c r="D49" s="112"/>
      <c r="E49" s="112"/>
      <c r="F49" s="112"/>
      <c r="G49" s="113"/>
      <c r="H49" s="112"/>
      <c r="I49" s="114"/>
    </row>
    <row r="50" spans="1:9" ht="13.2" x14ac:dyDescent="0.25">
      <c r="A50" s="110"/>
      <c r="B50" s="111"/>
      <c r="C50" s="110"/>
      <c r="D50" s="112"/>
      <c r="E50" s="112"/>
      <c r="F50" s="112"/>
      <c r="G50" s="113"/>
      <c r="H50" s="112"/>
      <c r="I50" s="114"/>
    </row>
    <row r="51" spans="1:9" ht="13.2" x14ac:dyDescent="0.25">
      <c r="A51" s="110"/>
      <c r="B51" s="111"/>
      <c r="C51" s="110"/>
      <c r="D51" s="112"/>
      <c r="E51" s="112"/>
      <c r="F51" s="112"/>
      <c r="G51" s="113"/>
      <c r="H51" s="112"/>
      <c r="I51" s="114"/>
    </row>
    <row r="52" spans="1:9" ht="13.2" x14ac:dyDescent="0.25">
      <c r="A52" s="110"/>
      <c r="B52" s="111"/>
      <c r="C52" s="110"/>
      <c r="D52" s="112"/>
      <c r="E52" s="112"/>
      <c r="F52" s="112"/>
      <c r="G52" s="113"/>
      <c r="H52" s="112"/>
      <c r="I52" s="114"/>
    </row>
    <row r="53" spans="1:9" ht="13.2" x14ac:dyDescent="0.25">
      <c r="A53" s="110"/>
      <c r="B53" s="111"/>
      <c r="C53" s="110"/>
      <c r="D53" s="112"/>
      <c r="E53" s="112"/>
      <c r="F53" s="112"/>
      <c r="G53" s="113"/>
      <c r="H53" s="112"/>
      <c r="I53" s="114"/>
    </row>
    <row r="54" spans="1:9" ht="13.2" x14ac:dyDescent="0.25">
      <c r="A54" s="110"/>
      <c r="B54" s="111"/>
      <c r="C54" s="110"/>
      <c r="D54" s="112"/>
      <c r="E54" s="112"/>
      <c r="F54" s="112"/>
      <c r="G54" s="113"/>
      <c r="H54" s="112"/>
      <c r="I54" s="114"/>
    </row>
    <row r="55" spans="1:9" ht="13.2" x14ac:dyDescent="0.25">
      <c r="A55" s="110"/>
      <c r="B55" s="111"/>
      <c r="C55" s="110"/>
      <c r="D55" s="112"/>
      <c r="E55" s="112"/>
      <c r="F55" s="112"/>
      <c r="G55" s="113"/>
      <c r="H55" s="112"/>
      <c r="I55" s="114"/>
    </row>
    <row r="56" spans="1:9" ht="13.2" x14ac:dyDescent="0.25">
      <c r="A56" s="110"/>
      <c r="B56" s="111"/>
      <c r="C56" s="110"/>
      <c r="D56" s="112"/>
      <c r="E56" s="112"/>
      <c r="F56" s="112"/>
      <c r="G56" s="113"/>
      <c r="H56" s="112"/>
      <c r="I56" s="114"/>
    </row>
    <row r="57" spans="1:9" ht="13.2" x14ac:dyDescent="0.25">
      <c r="A57" s="110"/>
      <c r="B57" s="111"/>
      <c r="C57" s="110"/>
      <c r="D57" s="112"/>
      <c r="E57" s="112"/>
      <c r="F57" s="112"/>
      <c r="G57" s="113"/>
      <c r="H57" s="112"/>
      <c r="I57" s="114"/>
    </row>
    <row r="58" spans="1:9" ht="13.2" x14ac:dyDescent="0.25">
      <c r="A58" s="110"/>
      <c r="B58" s="111"/>
      <c r="C58" s="110"/>
      <c r="D58" s="112"/>
      <c r="E58" s="112"/>
      <c r="F58" s="112"/>
      <c r="G58" s="113"/>
      <c r="H58" s="112"/>
      <c r="I58" s="114"/>
    </row>
    <row r="59" spans="1:9" ht="13.2" x14ac:dyDescent="0.25">
      <c r="A59" s="110"/>
      <c r="B59" s="111"/>
      <c r="C59" s="110"/>
      <c r="D59" s="112"/>
      <c r="E59" s="112"/>
      <c r="F59" s="112"/>
      <c r="G59" s="113"/>
      <c r="H59" s="112"/>
      <c r="I59" s="114"/>
    </row>
    <row r="60" spans="1:9" ht="13.2" x14ac:dyDescent="0.25">
      <c r="A60" s="110"/>
      <c r="B60" s="111"/>
      <c r="C60" s="110"/>
      <c r="D60" s="112"/>
      <c r="E60" s="112"/>
      <c r="F60" s="112"/>
      <c r="G60" s="113"/>
      <c r="H60" s="112"/>
      <c r="I60" s="114"/>
    </row>
    <row r="61" spans="1:9" ht="13.2" x14ac:dyDescent="0.25">
      <c r="A61" s="110"/>
      <c r="B61" s="111"/>
      <c r="C61" s="110"/>
      <c r="D61" s="112"/>
      <c r="E61" s="112"/>
      <c r="F61" s="112"/>
      <c r="G61" s="113"/>
      <c r="H61" s="112"/>
      <c r="I61" s="114"/>
    </row>
    <row r="62" spans="1:9" ht="13.2" x14ac:dyDescent="0.25">
      <c r="A62" s="110"/>
      <c r="B62" s="111"/>
      <c r="C62" s="110"/>
      <c r="D62" s="112"/>
      <c r="E62" s="112"/>
      <c r="F62" s="112"/>
      <c r="G62" s="113"/>
      <c r="H62" s="112"/>
      <c r="I62" s="114"/>
    </row>
    <row r="63" spans="1:9" ht="13.2" x14ac:dyDescent="0.25">
      <c r="A63" s="110"/>
      <c r="B63" s="111"/>
      <c r="C63" s="110"/>
      <c r="D63" s="112"/>
      <c r="E63" s="112"/>
      <c r="F63" s="112"/>
      <c r="G63" s="113"/>
      <c r="H63" s="112"/>
      <c r="I63" s="114"/>
    </row>
    <row r="64" spans="1:9" ht="13.2" x14ac:dyDescent="0.25">
      <c r="A64" s="110"/>
      <c r="B64" s="111"/>
      <c r="C64" s="110"/>
      <c r="D64" s="112"/>
      <c r="E64" s="112"/>
      <c r="F64" s="112"/>
      <c r="G64" s="113"/>
      <c r="H64" s="112"/>
      <c r="I64" s="114"/>
    </row>
    <row r="65" spans="1:9" ht="13.2" x14ac:dyDescent="0.25">
      <c r="A65" s="110"/>
      <c r="B65" s="111"/>
      <c r="C65" s="110"/>
      <c r="D65" s="112"/>
      <c r="E65" s="112"/>
      <c r="F65" s="112"/>
      <c r="G65" s="113"/>
      <c r="H65" s="112"/>
      <c r="I65" s="114"/>
    </row>
    <row r="66" spans="1:9" ht="13.2" x14ac:dyDescent="0.25">
      <c r="A66" s="110"/>
      <c r="B66" s="111"/>
      <c r="C66" s="110"/>
      <c r="D66" s="112"/>
      <c r="E66" s="112"/>
      <c r="F66" s="112"/>
      <c r="G66" s="113"/>
      <c r="H66" s="112"/>
      <c r="I66" s="114"/>
    </row>
    <row r="67" spans="1:9" ht="13.2" x14ac:dyDescent="0.25">
      <c r="A67" s="110"/>
      <c r="B67" s="111"/>
      <c r="C67" s="110"/>
      <c r="D67" s="112"/>
      <c r="E67" s="112"/>
      <c r="F67" s="112"/>
      <c r="G67" s="113"/>
      <c r="H67" s="112"/>
      <c r="I67" s="114"/>
    </row>
    <row r="68" spans="1:9" ht="13.2" x14ac:dyDescent="0.25">
      <c r="A68" s="110"/>
      <c r="B68" s="111"/>
      <c r="C68" s="110"/>
      <c r="D68" s="112"/>
      <c r="E68" s="112"/>
      <c r="F68" s="112"/>
      <c r="G68" s="113"/>
      <c r="H68" s="112"/>
      <c r="I68" s="114"/>
    </row>
    <row r="69" spans="1:9" ht="13.2" x14ac:dyDescent="0.25">
      <c r="A69" s="110"/>
      <c r="B69" s="111"/>
      <c r="C69" s="110"/>
      <c r="D69" s="112"/>
      <c r="E69" s="112"/>
      <c r="F69" s="112"/>
      <c r="G69" s="113"/>
      <c r="I69" s="114"/>
    </row>
  </sheetData>
  <mergeCells count="2">
    <mergeCell ref="A1:E1"/>
    <mergeCell ref="A3:B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showGridLines="0" showZeros="0" zoomScaleNormal="100" workbookViewId="0">
      <pane ySplit="6" topLeftCell="A34" activePane="bottomLeft" state="frozen"/>
      <selection pane="bottomLeft" activeCell="B43" sqref="B43"/>
    </sheetView>
  </sheetViews>
  <sheetFormatPr defaultColWidth="9.109375" defaultRowHeight="10.199999999999999" x14ac:dyDescent="0.2"/>
  <cols>
    <col min="1" max="1" width="6.88671875" style="20" customWidth="1"/>
    <col min="2" max="2" width="55.6640625" style="21" customWidth="1"/>
    <col min="3" max="3" width="3.44140625" style="20" customWidth="1"/>
    <col min="4" max="6" width="9.33203125" style="22" customWidth="1"/>
    <col min="7" max="7" width="9.88671875" style="23" customWidth="1"/>
    <col min="8" max="8" width="9.33203125" style="22" customWidth="1"/>
    <col min="9" max="9" width="9.33203125" style="24" customWidth="1"/>
    <col min="10" max="16384" width="9.109375" style="19"/>
  </cols>
  <sheetData>
    <row r="1" spans="1:9" s="8" customFormat="1" ht="18.75" customHeight="1" x14ac:dyDescent="0.3">
      <c r="A1" s="53" t="str">
        <f>'Resumo Med'!A6:G6</f>
        <v xml:space="preserve">New Porto Caio_Cabinda Buildings   </v>
      </c>
      <c r="B1" s="54"/>
      <c r="C1" s="55"/>
      <c r="D1" s="55"/>
      <c r="E1" s="55"/>
      <c r="F1" s="56"/>
      <c r="G1" s="57"/>
      <c r="H1" s="58"/>
      <c r="I1" s="46"/>
    </row>
    <row r="2" spans="1:9" s="8" customFormat="1" ht="18.75" customHeight="1" x14ac:dyDescent="0.3">
      <c r="A2" s="38" t="str">
        <f>'Resumo Med'!A8:G8</f>
        <v xml:space="preserve">04_IS PS Building    </v>
      </c>
      <c r="B2" s="44"/>
      <c r="C2" s="45"/>
      <c r="D2" s="45"/>
      <c r="E2" s="47"/>
      <c r="F2" s="59"/>
      <c r="G2" s="60"/>
      <c r="H2" s="58"/>
      <c r="I2" s="61"/>
    </row>
    <row r="3" spans="1:9" s="8" customFormat="1" ht="18.75" customHeight="1" x14ac:dyDescent="0.3">
      <c r="A3" s="534" t="str">
        <f>'Cap.13'!A3</f>
        <v xml:space="preserve">Execution Project  </v>
      </c>
      <c r="B3" s="534"/>
      <c r="C3" s="45"/>
      <c r="D3" s="45"/>
      <c r="E3" s="47"/>
      <c r="F3" s="62"/>
      <c r="G3" s="60"/>
      <c r="H3" s="63"/>
      <c r="I3" s="46"/>
    </row>
    <row r="4" spans="1:9" s="8" customFormat="1" ht="18.75" customHeight="1" x14ac:dyDescent="0.3">
      <c r="A4" s="324" t="str">
        <f>'Resumo Med'!A15:G15</f>
        <v>JANUARY 2025</v>
      </c>
      <c r="B4" s="351"/>
      <c r="C4" s="45"/>
      <c r="D4" s="45"/>
      <c r="E4" s="47"/>
      <c r="F4" s="62"/>
      <c r="G4" s="60"/>
      <c r="H4" s="63"/>
      <c r="I4" s="46"/>
    </row>
    <row r="5" spans="1:9" s="8" customFormat="1" ht="18.75" customHeight="1" x14ac:dyDescent="0.3">
      <c r="A5" s="43"/>
      <c r="B5" s="44"/>
      <c r="C5" s="45"/>
      <c r="D5" s="45"/>
      <c r="E5" s="47"/>
      <c r="F5" s="62"/>
      <c r="G5" s="60"/>
      <c r="H5" s="63"/>
      <c r="I5" s="46" t="s">
        <v>1</v>
      </c>
    </row>
    <row r="6" spans="1:9" s="8" customFormat="1" ht="35.25" customHeight="1" x14ac:dyDescent="0.2">
      <c r="A6" s="74" t="s">
        <v>0</v>
      </c>
      <c r="B6" s="75" t="s">
        <v>3</v>
      </c>
      <c r="C6" s="76" t="s">
        <v>2</v>
      </c>
      <c r="D6" s="77" t="s">
        <v>4</v>
      </c>
      <c r="E6" s="78" t="s">
        <v>5</v>
      </c>
      <c r="F6" s="77" t="s">
        <v>6</v>
      </c>
      <c r="G6" s="79" t="s">
        <v>7</v>
      </c>
      <c r="H6" s="80" t="s">
        <v>8</v>
      </c>
      <c r="I6" s="81" t="s">
        <v>9</v>
      </c>
    </row>
    <row r="7" spans="1:9" ht="7.5" customHeight="1" x14ac:dyDescent="0.25">
      <c r="A7" s="82"/>
      <c r="B7" s="83"/>
      <c r="C7" s="84"/>
      <c r="D7" s="85"/>
      <c r="E7" s="85"/>
      <c r="F7" s="85"/>
      <c r="G7" s="85" t="str">
        <f>IF(C7=0,"",IF(AND(D7&lt;&gt;0,E7&lt;&gt;0,F7&lt;&gt;0),C7*D7*E7*F7,IF(AND(D7&lt;&gt;0,E7&lt;&gt;0,F7=0),C7*D7*E7,IF(AND(D7&lt;&gt;0,E7=0,F7&lt;&gt;0),C7*D7*F7,IF(AND(D7&lt;&gt;0,E7=0,F7=0,F7),C7*D7,"CORRIGIR")))))</f>
        <v/>
      </c>
      <c r="H7" s="85"/>
      <c r="I7" s="86"/>
    </row>
    <row r="8" spans="1:9" ht="18.75" customHeight="1" x14ac:dyDescent="0.25">
      <c r="A8" s="87" t="s">
        <v>55</v>
      </c>
      <c r="B8" s="88" t="str">
        <f>'Resumo Med'!D48</f>
        <v xml:space="preserve">- EQUIPMENT AND ACCESSORIES </v>
      </c>
      <c r="C8" s="84"/>
      <c r="D8" s="85"/>
      <c r="E8" s="85"/>
      <c r="F8" s="85"/>
      <c r="G8" s="85" t="str">
        <f>IF(C8=0,"",IF(AND(D8&lt;&gt;0,E8&lt;&gt;0,F8&lt;&gt;0),C8*D8*E8*F8,IF(AND(D8&lt;&gt;0,E8&lt;&gt;0,F8=0),C8*D8*E8,IF(AND(D8&lt;&gt;0,E8=0,F8&lt;&gt;0),C8*D8*F8,IF(AND(D8&lt;&gt;0,E8=0,F8=0,F8),C8*D8,"CORRIGIR")))))</f>
        <v/>
      </c>
      <c r="H8" s="85"/>
      <c r="I8" s="86"/>
    </row>
    <row r="9" spans="1:9" ht="26.4" x14ac:dyDescent="0.25">
      <c r="A9" s="95"/>
      <c r="B9" s="215" t="s">
        <v>280</v>
      </c>
      <c r="C9" s="229"/>
      <c r="D9" s="85"/>
      <c r="E9" s="85"/>
      <c r="F9" s="85"/>
      <c r="G9" s="85"/>
      <c r="H9" s="85"/>
      <c r="I9" s="86">
        <v>8</v>
      </c>
    </row>
    <row r="10" spans="1:9" ht="27" customHeight="1" x14ac:dyDescent="0.25">
      <c r="A10" s="95"/>
      <c r="B10" s="215" t="s">
        <v>281</v>
      </c>
      <c r="C10" s="229"/>
      <c r="D10" s="85"/>
      <c r="E10" s="85"/>
      <c r="F10" s="85"/>
      <c r="G10" s="311"/>
      <c r="H10" s="85"/>
      <c r="I10" s="500">
        <v>3</v>
      </c>
    </row>
    <row r="11" spans="1:9" ht="17.100000000000001" customHeight="1" x14ac:dyDescent="0.25">
      <c r="A11" s="95"/>
      <c r="B11" s="215"/>
      <c r="C11" s="229"/>
      <c r="D11" s="85"/>
      <c r="E11" s="85"/>
      <c r="F11" s="85"/>
      <c r="G11" s="133"/>
      <c r="H11" s="85"/>
      <c r="I11" s="86"/>
    </row>
    <row r="12" spans="1:9" ht="54.75" customHeight="1" x14ac:dyDescent="0.25">
      <c r="A12" s="95"/>
      <c r="B12" s="215" t="s">
        <v>282</v>
      </c>
      <c r="C12" s="229"/>
      <c r="D12" s="85"/>
      <c r="E12" s="85"/>
      <c r="F12" s="85"/>
      <c r="G12" s="85"/>
      <c r="H12" s="85"/>
      <c r="I12" s="500">
        <v>8</v>
      </c>
    </row>
    <row r="13" spans="1:9" ht="46.5" customHeight="1" x14ac:dyDescent="0.25">
      <c r="A13" s="95"/>
      <c r="B13" s="215" t="s">
        <v>283</v>
      </c>
      <c r="C13" s="229"/>
      <c r="D13" s="85"/>
      <c r="E13" s="85"/>
      <c r="F13" s="85"/>
      <c r="G13" s="133"/>
      <c r="H13" s="85"/>
      <c r="I13" s="500">
        <v>9</v>
      </c>
    </row>
    <row r="14" spans="1:9" ht="17.100000000000001" customHeight="1" x14ac:dyDescent="0.25">
      <c r="A14" s="95"/>
      <c r="B14" s="215"/>
      <c r="C14" s="229"/>
      <c r="D14" s="85"/>
      <c r="E14" s="85"/>
      <c r="F14" s="85"/>
      <c r="G14" s="85"/>
      <c r="H14" s="85"/>
      <c r="I14" s="86"/>
    </row>
    <row r="15" spans="1:9" ht="49.5" customHeight="1" x14ac:dyDescent="0.25">
      <c r="A15" s="95"/>
      <c r="B15" s="215" t="s">
        <v>284</v>
      </c>
      <c r="C15" s="229"/>
      <c r="D15" s="85"/>
      <c r="E15" s="85"/>
      <c r="F15" s="85"/>
      <c r="G15" s="311"/>
      <c r="H15" s="85"/>
      <c r="I15" s="500">
        <v>4</v>
      </c>
    </row>
    <row r="16" spans="1:9" ht="57" customHeight="1" x14ac:dyDescent="0.25">
      <c r="A16" s="95"/>
      <c r="B16" s="215" t="s">
        <v>285</v>
      </c>
      <c r="C16" s="229"/>
      <c r="D16" s="85"/>
      <c r="E16" s="85"/>
      <c r="F16" s="85"/>
      <c r="G16" s="133"/>
      <c r="H16" s="85"/>
      <c r="I16" s="86"/>
    </row>
    <row r="17" spans="1:9" ht="17.25" customHeight="1" x14ac:dyDescent="0.25">
      <c r="A17" s="423"/>
      <c r="B17" s="215" t="s">
        <v>107</v>
      </c>
      <c r="C17" s="499"/>
      <c r="D17" s="426"/>
      <c r="E17" s="426"/>
      <c r="F17" s="426"/>
      <c r="G17" s="495"/>
      <c r="H17" s="426"/>
      <c r="I17" s="427">
        <v>1</v>
      </c>
    </row>
    <row r="18" spans="1:9" ht="17.25" customHeight="1" x14ac:dyDescent="0.25">
      <c r="A18" s="423"/>
      <c r="B18" s="215" t="s">
        <v>108</v>
      </c>
      <c r="C18" s="499"/>
      <c r="D18" s="426"/>
      <c r="E18" s="426"/>
      <c r="F18" s="426"/>
      <c r="G18" s="495"/>
      <c r="H18" s="426"/>
      <c r="I18" s="427">
        <v>6</v>
      </c>
    </row>
    <row r="19" spans="1:9" ht="17.25" customHeight="1" x14ac:dyDescent="0.25">
      <c r="A19" s="423"/>
      <c r="B19" s="215" t="s">
        <v>109</v>
      </c>
      <c r="C19" s="499"/>
      <c r="D19" s="426"/>
      <c r="E19" s="426"/>
      <c r="F19" s="426"/>
      <c r="G19" s="495"/>
      <c r="H19" s="426"/>
      <c r="I19" s="427">
        <v>1</v>
      </c>
    </row>
    <row r="20" spans="1:9" ht="17.25" customHeight="1" x14ac:dyDescent="0.25">
      <c r="A20" s="423"/>
      <c r="B20" s="215" t="s">
        <v>110</v>
      </c>
      <c r="C20" s="499"/>
      <c r="D20" s="426"/>
      <c r="E20" s="426"/>
      <c r="F20" s="426"/>
      <c r="G20" s="495"/>
      <c r="H20" s="426"/>
      <c r="I20" s="427">
        <v>1</v>
      </c>
    </row>
    <row r="21" spans="1:9" ht="17.25" customHeight="1" x14ac:dyDescent="0.25">
      <c r="A21" s="423"/>
      <c r="B21" s="215" t="s">
        <v>111</v>
      </c>
      <c r="C21" s="499"/>
      <c r="D21" s="426"/>
      <c r="E21" s="426"/>
      <c r="F21" s="426"/>
      <c r="G21" s="495"/>
      <c r="H21" s="426"/>
      <c r="I21" s="427">
        <v>1</v>
      </c>
    </row>
    <row r="22" spans="1:9" ht="12.75" customHeight="1" x14ac:dyDescent="0.25">
      <c r="A22" s="423"/>
      <c r="B22" s="215"/>
      <c r="C22" s="499"/>
      <c r="D22" s="426"/>
      <c r="E22" s="426"/>
      <c r="F22" s="426"/>
      <c r="G22" s="495"/>
      <c r="H22" s="426"/>
      <c r="I22" s="427"/>
    </row>
    <row r="23" spans="1:9" ht="50.25" customHeight="1" x14ac:dyDescent="0.25">
      <c r="A23" s="95"/>
      <c r="B23" s="215" t="s">
        <v>286</v>
      </c>
      <c r="C23" s="229"/>
      <c r="D23" s="133"/>
      <c r="E23" s="85"/>
      <c r="F23" s="85"/>
      <c r="G23" s="85"/>
      <c r="H23" s="85"/>
      <c r="I23" s="500">
        <v>4</v>
      </c>
    </row>
    <row r="24" spans="1:9" ht="37.5" customHeight="1" x14ac:dyDescent="0.25">
      <c r="A24" s="95"/>
      <c r="B24" s="215" t="s">
        <v>287</v>
      </c>
      <c r="C24" s="229"/>
      <c r="D24" s="133"/>
      <c r="E24" s="85"/>
      <c r="F24" s="85"/>
      <c r="G24" s="311"/>
      <c r="H24" s="85"/>
      <c r="I24" s="500">
        <v>8</v>
      </c>
    </row>
    <row r="25" spans="1:9" ht="57" customHeight="1" x14ac:dyDescent="0.25">
      <c r="A25" s="95"/>
      <c r="B25" s="216" t="s">
        <v>288</v>
      </c>
      <c r="C25" s="229"/>
      <c r="D25" s="133"/>
      <c r="E25" s="85"/>
      <c r="F25" s="85"/>
      <c r="G25" s="85"/>
      <c r="H25" s="85"/>
      <c r="I25" s="500">
        <v>1</v>
      </c>
    </row>
    <row r="26" spans="1:9" ht="52.5" customHeight="1" x14ac:dyDescent="0.25">
      <c r="A26" s="255"/>
      <c r="B26" s="306" t="s">
        <v>289</v>
      </c>
      <c r="C26" s="307"/>
      <c r="D26" s="308"/>
      <c r="E26" s="309"/>
      <c r="F26" s="85"/>
      <c r="G26" s="311"/>
      <c r="H26" s="85"/>
      <c r="I26" s="500">
        <v>1</v>
      </c>
    </row>
    <row r="27" spans="1:9" ht="51" customHeight="1" x14ac:dyDescent="0.25">
      <c r="A27" s="95"/>
      <c r="B27" s="306" t="s">
        <v>290</v>
      </c>
      <c r="C27" s="307"/>
      <c r="D27" s="308"/>
      <c r="E27" s="309"/>
      <c r="F27" s="85"/>
      <c r="G27" s="133"/>
      <c r="H27" s="85"/>
      <c r="I27" s="500">
        <v>1</v>
      </c>
    </row>
    <row r="28" spans="1:9" ht="54.75" customHeight="1" x14ac:dyDescent="0.25">
      <c r="A28" s="255"/>
      <c r="B28" s="469" t="s">
        <v>291</v>
      </c>
      <c r="C28" s="229"/>
      <c r="D28" s="85"/>
      <c r="E28" s="85"/>
      <c r="F28" s="85"/>
      <c r="G28" s="311"/>
      <c r="H28" s="85"/>
      <c r="I28" s="500">
        <v>1</v>
      </c>
    </row>
    <row r="29" spans="1:9" ht="48" customHeight="1" x14ac:dyDescent="0.25">
      <c r="A29" s="95"/>
      <c r="B29" s="469" t="s">
        <v>292</v>
      </c>
      <c r="C29" s="229"/>
      <c r="D29" s="85"/>
      <c r="E29" s="85"/>
      <c r="F29" s="85"/>
      <c r="G29" s="85"/>
      <c r="H29" s="85"/>
      <c r="I29" s="500">
        <v>1</v>
      </c>
    </row>
    <row r="30" spans="1:9" ht="45" customHeight="1" x14ac:dyDescent="0.25">
      <c r="A30" s="255"/>
      <c r="B30" s="469" t="s">
        <v>293</v>
      </c>
      <c r="C30" s="229"/>
      <c r="D30" s="85"/>
      <c r="E30" s="85"/>
      <c r="F30" s="85"/>
      <c r="G30" s="311"/>
      <c r="H30" s="85"/>
      <c r="I30" s="500">
        <v>8</v>
      </c>
    </row>
    <row r="31" spans="1:9" ht="17.100000000000001" customHeight="1" x14ac:dyDescent="0.25">
      <c r="A31" s="95"/>
      <c r="B31" s="469"/>
      <c r="C31" s="229"/>
      <c r="D31" s="85"/>
      <c r="E31" s="85"/>
      <c r="F31" s="85"/>
      <c r="G31" s="85"/>
      <c r="H31" s="85"/>
      <c r="I31" s="86"/>
    </row>
    <row r="32" spans="1:9" ht="49.5" customHeight="1" x14ac:dyDescent="0.25">
      <c r="A32" s="255"/>
      <c r="B32" s="469" t="s">
        <v>294</v>
      </c>
      <c r="C32" s="229"/>
      <c r="D32" s="85"/>
      <c r="E32" s="85"/>
      <c r="F32" s="85"/>
      <c r="G32" s="311"/>
      <c r="H32" s="85"/>
      <c r="I32" s="500">
        <v>9</v>
      </c>
    </row>
    <row r="33" spans="1:9" ht="36" customHeight="1" x14ac:dyDescent="0.25">
      <c r="A33" s="95"/>
      <c r="B33" s="467" t="s">
        <v>295</v>
      </c>
      <c r="C33" s="229"/>
      <c r="D33" s="85"/>
      <c r="E33" s="85"/>
      <c r="F33" s="85"/>
      <c r="G33" s="85"/>
      <c r="H33" s="85"/>
      <c r="I33" s="500">
        <v>9</v>
      </c>
    </row>
    <row r="34" spans="1:9" ht="27" customHeight="1" x14ac:dyDescent="0.25">
      <c r="A34" s="255"/>
      <c r="B34" s="467" t="s">
        <v>296</v>
      </c>
      <c r="C34" s="229"/>
      <c r="D34" s="85"/>
      <c r="E34" s="85"/>
      <c r="F34" s="85"/>
      <c r="G34" s="311"/>
      <c r="H34" s="85"/>
      <c r="I34" s="500">
        <v>9</v>
      </c>
    </row>
    <row r="35" spans="1:9" ht="17.100000000000001" customHeight="1" x14ac:dyDescent="0.25">
      <c r="A35" s="93"/>
      <c r="B35" s="94"/>
      <c r="C35" s="84"/>
      <c r="D35" s="85"/>
      <c r="E35" s="85"/>
      <c r="F35" s="468"/>
      <c r="G35" s="311"/>
      <c r="H35" s="85"/>
      <c r="I35" s="155"/>
    </row>
    <row r="36" spans="1:9" ht="36" customHeight="1" x14ac:dyDescent="0.25">
      <c r="A36" s="362"/>
      <c r="B36" s="467" t="s">
        <v>297</v>
      </c>
      <c r="C36" s="84"/>
      <c r="D36" s="85"/>
      <c r="E36" s="85"/>
      <c r="F36" s="468"/>
      <c r="G36" s="85"/>
      <c r="H36" s="85"/>
      <c r="I36" s="500">
        <v>4</v>
      </c>
    </row>
    <row r="37" spans="1:9" ht="17.100000000000001" customHeight="1" x14ac:dyDescent="0.25">
      <c r="A37" s="93"/>
      <c r="B37" s="94"/>
      <c r="C37" s="84"/>
      <c r="D37" s="85"/>
      <c r="E37" s="85"/>
      <c r="F37" s="468"/>
      <c r="G37" s="311"/>
      <c r="H37" s="85"/>
      <c r="I37" s="155"/>
    </row>
    <row r="38" spans="1:9" ht="34.5" customHeight="1" x14ac:dyDescent="0.25">
      <c r="A38" s="362"/>
      <c r="B38" s="467" t="s">
        <v>298</v>
      </c>
      <c r="C38" s="84"/>
      <c r="D38" s="85"/>
      <c r="E38" s="85"/>
      <c r="F38" s="468"/>
      <c r="G38" s="85"/>
      <c r="H38" s="85"/>
      <c r="I38" s="500">
        <v>4</v>
      </c>
    </row>
    <row r="39" spans="1:9" ht="17.100000000000001" customHeight="1" x14ac:dyDescent="0.25">
      <c r="A39" s="93"/>
      <c r="B39" s="94"/>
      <c r="C39" s="84"/>
      <c r="D39" s="85"/>
      <c r="E39" s="85"/>
      <c r="F39" s="468"/>
      <c r="G39" s="311"/>
      <c r="H39" s="85"/>
      <c r="I39" s="155"/>
    </row>
    <row r="40" spans="1:9" ht="34.5" customHeight="1" x14ac:dyDescent="0.25">
      <c r="A40" s="448"/>
      <c r="B40" s="467" t="s">
        <v>299</v>
      </c>
      <c r="C40" s="84"/>
      <c r="D40" s="85"/>
      <c r="E40" s="85"/>
      <c r="F40" s="468"/>
      <c r="G40" s="85"/>
      <c r="H40" s="85"/>
      <c r="I40" s="500">
        <v>4</v>
      </c>
    </row>
    <row r="41" spans="1:9" ht="17.100000000000001" customHeight="1" x14ac:dyDescent="0.25">
      <c r="B41" s="94"/>
      <c r="C41" s="84"/>
      <c r="D41" s="85"/>
      <c r="E41" s="85"/>
      <c r="F41" s="468"/>
      <c r="G41" s="311"/>
      <c r="H41" s="85"/>
      <c r="I41" s="155"/>
    </row>
    <row r="42" spans="1:9" ht="17.100000000000001" customHeight="1" x14ac:dyDescent="0.25">
      <c r="A42" s="448"/>
      <c r="B42" s="467"/>
      <c r="C42" s="84"/>
      <c r="D42" s="85"/>
      <c r="E42" s="85"/>
      <c r="F42" s="468"/>
      <c r="G42" s="85"/>
      <c r="H42" s="85"/>
      <c r="I42" s="86"/>
    </row>
    <row r="43" spans="1:9" ht="17.100000000000001" customHeight="1" x14ac:dyDescent="0.25">
      <c r="B43" s="94"/>
      <c r="C43" s="84"/>
      <c r="D43" s="85"/>
      <c r="E43" s="85"/>
      <c r="F43" s="468"/>
      <c r="G43" s="311"/>
      <c r="H43" s="85"/>
      <c r="I43" s="155"/>
    </row>
    <row r="44" spans="1:9" ht="17.100000000000001" customHeight="1" x14ac:dyDescent="0.25">
      <c r="A44" s="448"/>
      <c r="B44" s="467"/>
      <c r="C44" s="84"/>
      <c r="D44" s="85"/>
      <c r="E44" s="85"/>
      <c r="F44" s="468"/>
      <c r="G44" s="85"/>
      <c r="H44" s="85"/>
      <c r="I44" s="86"/>
    </row>
    <row r="45" spans="1:9" ht="17.100000000000001" customHeight="1" x14ac:dyDescent="0.25">
      <c r="B45" s="94"/>
      <c r="C45" s="84"/>
      <c r="D45" s="85"/>
      <c r="E45" s="85"/>
      <c r="F45" s="468"/>
      <c r="G45" s="311"/>
      <c r="H45" s="85"/>
      <c r="I45" s="155"/>
    </row>
    <row r="46" spans="1:9" ht="17.100000000000001" customHeight="1" x14ac:dyDescent="0.25">
      <c r="A46" s="448"/>
      <c r="B46" s="467"/>
      <c r="C46" s="84"/>
      <c r="D46" s="85"/>
      <c r="E46" s="85"/>
      <c r="F46" s="468"/>
      <c r="G46" s="85"/>
      <c r="H46" s="85"/>
      <c r="I46" s="86"/>
    </row>
    <row r="47" spans="1:9" ht="17.100000000000001" customHeight="1" x14ac:dyDescent="0.25">
      <c r="B47" s="94"/>
      <c r="C47" s="84"/>
      <c r="D47" s="85"/>
      <c r="E47" s="85"/>
      <c r="F47" s="468"/>
      <c r="G47" s="311"/>
      <c r="H47" s="85"/>
      <c r="I47" s="155"/>
    </row>
    <row r="48" spans="1:9" ht="17.100000000000001" customHeight="1" x14ac:dyDescent="0.25">
      <c r="B48" s="94"/>
      <c r="C48" s="84"/>
      <c r="D48" s="85"/>
      <c r="E48" s="85"/>
      <c r="F48" s="468"/>
      <c r="G48" s="311"/>
      <c r="H48" s="85"/>
      <c r="I48" s="155"/>
    </row>
    <row r="49" spans="1:9" ht="17.100000000000001" customHeight="1" x14ac:dyDescent="0.25">
      <c r="A49" s="448"/>
      <c r="B49" s="467"/>
      <c r="C49" s="84"/>
      <c r="D49" s="85"/>
      <c r="E49" s="85"/>
      <c r="F49" s="468"/>
      <c r="G49" s="85"/>
      <c r="H49" s="85"/>
      <c r="I49" s="86"/>
    </row>
    <row r="50" spans="1:9" ht="17.100000000000001" customHeight="1" x14ac:dyDescent="0.25">
      <c r="B50" s="94"/>
      <c r="C50" s="84"/>
      <c r="D50" s="85"/>
      <c r="E50" s="85"/>
      <c r="F50" s="468"/>
      <c r="G50" s="311"/>
      <c r="H50" s="85"/>
      <c r="I50" s="155"/>
    </row>
    <row r="51" spans="1:9" ht="17.100000000000001" customHeight="1" x14ac:dyDescent="0.25">
      <c r="A51" s="448"/>
      <c r="B51" s="467"/>
      <c r="C51" s="84"/>
      <c r="D51" s="85"/>
      <c r="E51" s="85"/>
      <c r="F51" s="468"/>
      <c r="G51" s="85"/>
      <c r="H51" s="85"/>
      <c r="I51" s="86"/>
    </row>
    <row r="52" spans="1:9" ht="17.100000000000001" customHeight="1" x14ac:dyDescent="0.25">
      <c r="B52" s="94"/>
      <c r="C52" s="84"/>
      <c r="D52" s="85"/>
      <c r="E52" s="85"/>
      <c r="F52" s="135"/>
      <c r="G52" s="311"/>
      <c r="H52" s="85"/>
      <c r="I52" s="155"/>
    </row>
    <row r="53" spans="1:9" ht="17.100000000000001" customHeight="1" x14ac:dyDescent="0.2">
      <c r="A53" s="366"/>
      <c r="B53" s="367"/>
      <c r="C53" s="366"/>
      <c r="D53" s="368"/>
      <c r="E53" s="368"/>
      <c r="F53" s="368"/>
      <c r="G53" s="369"/>
      <c r="H53" s="368"/>
      <c r="I53" s="371"/>
    </row>
    <row r="54" spans="1:9" ht="17.100000000000001" customHeight="1" x14ac:dyDescent="0.2">
      <c r="A54" s="366"/>
      <c r="B54" s="367"/>
      <c r="C54" s="366"/>
      <c r="D54" s="368"/>
      <c r="E54" s="368"/>
      <c r="F54" s="368"/>
      <c r="G54" s="369"/>
      <c r="H54" s="368"/>
      <c r="I54" s="371"/>
    </row>
    <row r="55" spans="1:9" ht="17.100000000000001" customHeight="1" x14ac:dyDescent="0.2">
      <c r="A55" s="366"/>
      <c r="B55" s="367"/>
      <c r="C55" s="366"/>
      <c r="D55" s="368"/>
      <c r="E55" s="368"/>
      <c r="F55" s="368"/>
      <c r="G55" s="369"/>
      <c r="H55" s="368"/>
      <c r="I55" s="371"/>
    </row>
    <row r="56" spans="1:9" ht="17.100000000000001" customHeight="1" x14ac:dyDescent="0.2">
      <c r="A56" s="366"/>
      <c r="B56" s="367"/>
      <c r="C56" s="366"/>
      <c r="D56" s="368"/>
      <c r="E56" s="368"/>
      <c r="F56" s="368"/>
      <c r="G56" s="369"/>
      <c r="H56" s="368"/>
      <c r="I56" s="371"/>
    </row>
    <row r="57" spans="1:9" ht="17.100000000000001" customHeight="1" x14ac:dyDescent="0.2">
      <c r="A57" s="366"/>
      <c r="B57" s="367"/>
      <c r="C57" s="366"/>
      <c r="D57" s="368"/>
      <c r="E57" s="368"/>
      <c r="F57" s="368"/>
      <c r="G57" s="369"/>
      <c r="H57" s="368"/>
      <c r="I57" s="371"/>
    </row>
    <row r="58" spans="1:9" ht="17.100000000000001" customHeight="1" x14ac:dyDescent="0.2">
      <c r="A58" s="366"/>
      <c r="B58" s="367"/>
      <c r="C58" s="366"/>
      <c r="D58" s="368"/>
      <c r="E58" s="368"/>
      <c r="F58" s="368"/>
      <c r="G58" s="369"/>
      <c r="H58" s="368"/>
      <c r="I58" s="371"/>
    </row>
    <row r="59" spans="1:9" ht="17.100000000000001" customHeight="1" x14ac:dyDescent="0.2">
      <c r="A59" s="366"/>
      <c r="B59" s="367"/>
      <c r="C59" s="366"/>
      <c r="D59" s="368"/>
      <c r="E59" s="368"/>
      <c r="F59" s="368"/>
      <c r="G59" s="369"/>
      <c r="H59" s="368"/>
      <c r="I59" s="371"/>
    </row>
    <row r="60" spans="1:9" x14ac:dyDescent="0.2">
      <c r="A60" s="376"/>
      <c r="B60" s="375"/>
      <c r="C60" s="376"/>
      <c r="D60" s="377"/>
      <c r="E60" s="377"/>
      <c r="F60" s="377"/>
      <c r="G60" s="378"/>
      <c r="H60" s="377"/>
      <c r="I60" s="379"/>
    </row>
  </sheetData>
  <mergeCells count="1">
    <mergeCell ref="A3:B3"/>
  </mergeCells>
  <phoneticPr fontId="26" type="noConversion"/>
  <pageMargins left="0.59055118110236227" right="0.39370078740157483" top="0.43307086614173229" bottom="0.94488188976377963" header="0" footer="0.39370078740157483"/>
  <pageSetup paperSize="9" scale="77" fitToHeight="0" orientation="portrait" r:id="rId1"/>
  <headerFooter>
    <oddFooter xml:space="preserve">&amp;R&amp;"Neo Sans Light,Normal"&amp;7&amp;A - Pág.&amp;P de &amp;N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topLeftCell="A19" workbookViewId="0">
      <selection activeCell="B39" sqref="B39"/>
    </sheetView>
  </sheetViews>
  <sheetFormatPr defaultColWidth="9.109375" defaultRowHeight="10.199999999999999" x14ac:dyDescent="0.2"/>
  <cols>
    <col min="1" max="1" width="8.109375" style="20" customWidth="1"/>
    <col min="2" max="2" width="56.33203125" style="21" customWidth="1"/>
    <col min="3" max="3" width="4" style="20" customWidth="1"/>
    <col min="4" max="6" width="9.33203125" style="22" customWidth="1"/>
    <col min="7" max="7" width="14.33203125" style="23" customWidth="1"/>
    <col min="8" max="8" width="9.33203125" style="22" customWidth="1"/>
    <col min="9" max="9" width="9.33203125" style="24" customWidth="1"/>
    <col min="10" max="16384" width="9.109375" style="19"/>
  </cols>
  <sheetData>
    <row r="1" spans="1:9" s="8" customFormat="1" ht="18.75" customHeight="1" x14ac:dyDescent="0.25">
      <c r="A1" s="533" t="str">
        <f>'Resumo Med'!A6:G6</f>
        <v xml:space="preserve">New Porto Caio_Cabinda Buildings   </v>
      </c>
      <c r="B1" s="533"/>
      <c r="C1" s="533"/>
      <c r="D1" s="533"/>
      <c r="E1" s="533"/>
      <c r="F1" s="4"/>
      <c r="G1" s="5"/>
      <c r="H1" s="210"/>
      <c r="I1" s="211"/>
    </row>
    <row r="2" spans="1:9" s="8" customFormat="1" ht="18.75" customHeight="1" x14ac:dyDescent="0.3">
      <c r="A2" s="460" t="str">
        <f>'Resumo Med'!A8:G8</f>
        <v xml:space="preserve">04_IS PS Building    </v>
      </c>
      <c r="B2" s="44"/>
      <c r="C2" s="45"/>
      <c r="D2" s="45"/>
      <c r="E2" s="47"/>
      <c r="F2" s="13"/>
      <c r="G2" s="14"/>
      <c r="H2" s="210"/>
      <c r="I2" s="15"/>
    </row>
    <row r="3" spans="1:9" s="8" customFormat="1" ht="18.75" customHeight="1" x14ac:dyDescent="0.3">
      <c r="A3" s="534" t="str">
        <f>'Resumo Med'!A13:G13</f>
        <v xml:space="preserve">Execution Project  </v>
      </c>
      <c r="B3" s="534"/>
      <c r="C3" s="45"/>
      <c r="D3" s="45"/>
      <c r="E3" s="47"/>
      <c r="F3" s="212"/>
      <c r="G3" s="14"/>
      <c r="H3" s="213"/>
      <c r="I3" s="211"/>
    </row>
    <row r="4" spans="1:9" s="8" customFormat="1" ht="18.75" customHeight="1" x14ac:dyDescent="0.3">
      <c r="A4" s="324" t="str">
        <f>'Resumo Med'!A15:G15</f>
        <v>JANUARY 2025</v>
      </c>
      <c r="B4" s="459"/>
      <c r="C4" s="45"/>
      <c r="D4" s="45"/>
      <c r="E4" s="47"/>
      <c r="F4" s="212"/>
      <c r="G4" s="14"/>
      <c r="H4" s="213"/>
      <c r="I4" s="211"/>
    </row>
    <row r="5" spans="1:9" s="8" customFormat="1" ht="18.75" customHeight="1" x14ac:dyDescent="0.3">
      <c r="A5" s="214"/>
      <c r="B5" s="10"/>
      <c r="C5" s="11"/>
      <c r="D5" s="11"/>
      <c r="E5" s="12"/>
      <c r="F5" s="212"/>
      <c r="G5" s="14"/>
      <c r="H5" s="213"/>
      <c r="I5" s="211" t="s">
        <v>1</v>
      </c>
    </row>
    <row r="6" spans="1:9" s="8" customFormat="1" ht="35.25" customHeight="1" x14ac:dyDescent="0.2">
      <c r="A6" s="74" t="s">
        <v>0</v>
      </c>
      <c r="B6" s="75" t="s">
        <v>3</v>
      </c>
      <c r="C6" s="76" t="s">
        <v>2</v>
      </c>
      <c r="D6" s="77" t="s">
        <v>4</v>
      </c>
      <c r="E6" s="78" t="s">
        <v>5</v>
      </c>
      <c r="F6" s="77" t="s">
        <v>6</v>
      </c>
      <c r="G6" s="79" t="s">
        <v>7</v>
      </c>
      <c r="H6" s="80" t="s">
        <v>8</v>
      </c>
      <c r="I6" s="81" t="s">
        <v>9</v>
      </c>
    </row>
    <row r="7" spans="1:9" ht="17.100000000000001" customHeight="1" x14ac:dyDescent="0.25">
      <c r="A7" s="82"/>
      <c r="B7" s="83"/>
      <c r="C7" s="84"/>
      <c r="D7" s="85"/>
      <c r="E7" s="85"/>
      <c r="F7" s="85"/>
      <c r="G7" s="85" t="str">
        <f>IF(C7=0,"",IF(AND(D7&lt;&gt;0,E7&lt;&gt;0,F7&lt;&gt;0),C7*D7*E7*F7,IF(AND(D7&lt;&gt;0,E7&lt;&gt;0,F7=0),C7*D7*E7,IF(AND(D7&lt;&gt;0,E7=0,F7&lt;&gt;0),C7*D7*F7,IF(AND(D7&lt;&gt;0,E7=0,F7=0,F7),C7*D7,"CORRIGIR")))))</f>
        <v/>
      </c>
      <c r="H7" s="85"/>
      <c r="I7" s="86"/>
    </row>
    <row r="8" spans="1:9" ht="17.100000000000001" customHeight="1" x14ac:dyDescent="0.25">
      <c r="A8" s="87" t="s">
        <v>88</v>
      </c>
      <c r="B8" s="88" t="str">
        <f>'Resumo Med'!D50</f>
        <v xml:space="preserve">-  FURNITURE  </v>
      </c>
      <c r="C8" s="84"/>
      <c r="D8" s="85"/>
      <c r="E8" s="85"/>
      <c r="F8" s="85"/>
      <c r="G8" s="85" t="str">
        <f>IF(C8=0,"",IF(AND(D8&lt;&gt;0,E8&lt;&gt;0,F8&lt;&gt;0),C8*D8*E8*F8,IF(AND(D8&lt;&gt;0,E8&lt;&gt;0,F8=0),C8*D8*E8,IF(AND(D8&lt;&gt;0,E8=0,F8&lt;&gt;0),C8*D8*F8,IF(AND(D8&lt;&gt;0,E8=0,F8=0,F8),C8*D8,"CORRIGIR")))))</f>
        <v/>
      </c>
      <c r="H8" s="85"/>
      <c r="I8" s="86"/>
    </row>
    <row r="9" spans="1:9" ht="35.25" customHeight="1" x14ac:dyDescent="0.25">
      <c r="A9" s="93" t="s">
        <v>81</v>
      </c>
      <c r="B9" s="103" t="s">
        <v>300</v>
      </c>
      <c r="C9" s="84"/>
      <c r="D9" s="85"/>
      <c r="E9" s="85"/>
      <c r="F9" s="104"/>
      <c r="G9" s="133"/>
      <c r="H9" s="85"/>
      <c r="I9" s="86"/>
    </row>
    <row r="10" spans="1:9" ht="17.100000000000001" customHeight="1" x14ac:dyDescent="0.25">
      <c r="A10" s="89"/>
      <c r="B10" s="103"/>
      <c r="C10" s="84"/>
      <c r="D10" s="85"/>
      <c r="E10" s="85"/>
      <c r="F10" s="440"/>
      <c r="G10" s="154"/>
      <c r="H10" s="154">
        <v>2</v>
      </c>
      <c r="I10" s="86"/>
    </row>
    <row r="11" spans="1:9" ht="17.100000000000001" customHeight="1" x14ac:dyDescent="0.25">
      <c r="A11" s="89"/>
      <c r="B11" s="103"/>
      <c r="C11" s="84"/>
      <c r="D11" s="85"/>
      <c r="E11" s="85"/>
      <c r="F11" s="440"/>
      <c r="G11" s="133"/>
      <c r="H11" s="85"/>
      <c r="I11" s="106" t="s">
        <v>25</v>
      </c>
    </row>
    <row r="12" spans="1:9" ht="17.100000000000001" customHeight="1" x14ac:dyDescent="0.25">
      <c r="A12" s="89"/>
      <c r="B12" s="103"/>
      <c r="C12" s="84"/>
      <c r="D12" s="85"/>
      <c r="E12" s="85"/>
      <c r="F12" s="440"/>
      <c r="G12" s="156"/>
      <c r="H12" s="101"/>
      <c r="I12" s="102">
        <f>H10</f>
        <v>2</v>
      </c>
    </row>
    <row r="13" spans="1:9" ht="31.5" customHeight="1" x14ac:dyDescent="0.25">
      <c r="A13" s="501" t="s">
        <v>89</v>
      </c>
      <c r="B13" s="502" t="s">
        <v>301</v>
      </c>
      <c r="C13" s="425"/>
      <c r="D13" s="426"/>
      <c r="E13" s="426"/>
      <c r="F13" s="440"/>
      <c r="G13" s="495"/>
      <c r="H13" s="426"/>
      <c r="I13" s="427"/>
    </row>
    <row r="14" spans="1:9" ht="17.100000000000001" customHeight="1" x14ac:dyDescent="0.25">
      <c r="A14" s="501"/>
      <c r="B14" s="502"/>
      <c r="C14" s="425"/>
      <c r="D14" s="426"/>
      <c r="E14" s="426"/>
      <c r="F14" s="440"/>
      <c r="G14" s="495"/>
      <c r="H14" s="426"/>
      <c r="I14" s="427" t="s">
        <v>25</v>
      </c>
    </row>
    <row r="15" spans="1:9" ht="17.100000000000001" customHeight="1" x14ac:dyDescent="0.25">
      <c r="A15" s="501"/>
      <c r="B15" s="502"/>
      <c r="C15" s="425"/>
      <c r="D15" s="426"/>
      <c r="E15" s="426"/>
      <c r="F15" s="440"/>
      <c r="G15" s="156"/>
      <c r="H15" s="101"/>
      <c r="I15" s="102">
        <v>1</v>
      </c>
    </row>
    <row r="16" spans="1:9" ht="17.100000000000001" customHeight="1" x14ac:dyDescent="0.25">
      <c r="A16" s="501"/>
      <c r="B16" s="502"/>
      <c r="C16" s="425"/>
      <c r="D16" s="426"/>
      <c r="E16" s="426"/>
      <c r="F16" s="440"/>
      <c r="G16" s="495"/>
      <c r="H16" s="426"/>
      <c r="I16" s="427"/>
    </row>
    <row r="17" spans="1:9" ht="33" customHeight="1" x14ac:dyDescent="0.25">
      <c r="A17" s="501" t="s">
        <v>112</v>
      </c>
      <c r="B17" s="502" t="s">
        <v>302</v>
      </c>
      <c r="C17" s="425"/>
      <c r="D17" s="426"/>
      <c r="E17" s="426"/>
      <c r="F17" s="440"/>
      <c r="G17" s="495"/>
      <c r="H17" s="426"/>
      <c r="I17" s="427"/>
    </row>
    <row r="18" spans="1:9" ht="17.100000000000001" customHeight="1" x14ac:dyDescent="0.25">
      <c r="A18" s="501"/>
      <c r="B18" s="502"/>
      <c r="C18" s="425"/>
      <c r="D18" s="426"/>
      <c r="E18" s="426"/>
      <c r="F18" s="440"/>
      <c r="G18" s="495"/>
      <c r="H18" s="426"/>
      <c r="I18" s="427" t="s">
        <v>25</v>
      </c>
    </row>
    <row r="19" spans="1:9" ht="17.100000000000001" customHeight="1" x14ac:dyDescent="0.25">
      <c r="A19" s="501"/>
      <c r="B19" s="502"/>
      <c r="C19" s="425"/>
      <c r="D19" s="426"/>
      <c r="E19" s="426"/>
      <c r="F19" s="440"/>
      <c r="G19" s="156"/>
      <c r="H19" s="101"/>
      <c r="I19" s="102">
        <v>1</v>
      </c>
    </row>
    <row r="20" spans="1:9" ht="17.100000000000001" customHeight="1" x14ac:dyDescent="0.25">
      <c r="A20" s="501"/>
      <c r="B20" s="502"/>
      <c r="C20" s="425"/>
      <c r="D20" s="426"/>
      <c r="E20" s="426"/>
      <c r="F20" s="440"/>
      <c r="G20" s="495"/>
      <c r="H20" s="426"/>
      <c r="I20" s="427"/>
    </row>
    <row r="21" spans="1:9" ht="31.5" customHeight="1" x14ac:dyDescent="0.25">
      <c r="A21" s="501" t="s">
        <v>113</v>
      </c>
      <c r="B21" s="502" t="s">
        <v>303</v>
      </c>
      <c r="C21" s="425"/>
      <c r="D21" s="426"/>
      <c r="E21" s="426"/>
      <c r="F21" s="440"/>
      <c r="G21" s="495"/>
      <c r="H21" s="426"/>
      <c r="I21" s="427"/>
    </row>
    <row r="22" spans="1:9" ht="17.100000000000001" customHeight="1" x14ac:dyDescent="0.25">
      <c r="A22" s="501"/>
      <c r="B22" s="502"/>
      <c r="C22" s="425"/>
      <c r="D22" s="426"/>
      <c r="E22" s="426"/>
      <c r="F22" s="440"/>
      <c r="G22" s="495"/>
      <c r="H22" s="426"/>
      <c r="I22" s="427" t="s">
        <v>25</v>
      </c>
    </row>
    <row r="23" spans="1:9" ht="17.100000000000001" customHeight="1" x14ac:dyDescent="0.25">
      <c r="A23" s="501"/>
      <c r="B23" s="502"/>
      <c r="C23" s="425"/>
      <c r="D23" s="426"/>
      <c r="E23" s="426"/>
      <c r="F23" s="440"/>
      <c r="G23" s="156"/>
      <c r="H23" s="101"/>
      <c r="I23" s="102">
        <v>2</v>
      </c>
    </row>
    <row r="24" spans="1:9" ht="17.100000000000001" customHeight="1" x14ac:dyDescent="0.25">
      <c r="A24" s="501"/>
      <c r="B24" s="502"/>
      <c r="C24" s="425"/>
      <c r="D24" s="426"/>
      <c r="E24" s="426"/>
      <c r="F24" s="440"/>
      <c r="G24" s="495"/>
      <c r="H24" s="426"/>
      <c r="I24" s="427"/>
    </row>
    <row r="25" spans="1:9" ht="18" customHeight="1" x14ac:dyDescent="0.25">
      <c r="A25" s="89" t="s">
        <v>114</v>
      </c>
      <c r="B25" s="103" t="s">
        <v>304</v>
      </c>
      <c r="C25" s="84"/>
      <c r="D25" s="133"/>
      <c r="E25" s="133"/>
      <c r="F25" s="228"/>
      <c r="G25" s="133"/>
      <c r="H25" s="85"/>
      <c r="I25" s="86"/>
    </row>
    <row r="26" spans="1:9" ht="17.100000000000001" customHeight="1" x14ac:dyDescent="0.25">
      <c r="A26" s="93"/>
      <c r="B26" s="132"/>
      <c r="C26" s="84"/>
      <c r="D26" s="85"/>
      <c r="E26" s="85"/>
      <c r="F26" s="104"/>
      <c r="G26" s="154"/>
      <c r="H26" s="154">
        <v>4</v>
      </c>
      <c r="I26" s="86"/>
    </row>
    <row r="27" spans="1:9" ht="17.100000000000001" customHeight="1" x14ac:dyDescent="0.25">
      <c r="A27" s="93"/>
      <c r="B27" s="132"/>
      <c r="C27" s="84"/>
      <c r="D27" s="85"/>
      <c r="E27" s="85"/>
      <c r="F27" s="104"/>
      <c r="G27" s="133"/>
      <c r="H27" s="85"/>
      <c r="I27" s="106" t="s">
        <v>25</v>
      </c>
    </row>
    <row r="28" spans="1:9" ht="17.100000000000001" customHeight="1" x14ac:dyDescent="0.25">
      <c r="A28" s="93"/>
      <c r="B28" s="92"/>
      <c r="C28" s="84"/>
      <c r="D28" s="85"/>
      <c r="E28" s="85"/>
      <c r="F28" s="104"/>
      <c r="G28" s="156"/>
      <c r="H28" s="101"/>
      <c r="I28" s="102">
        <f>H26</f>
        <v>4</v>
      </c>
    </row>
    <row r="29" spans="1:9" ht="17.100000000000001" customHeight="1" x14ac:dyDescent="0.25">
      <c r="A29" s="89" t="s">
        <v>115</v>
      </c>
      <c r="B29" s="96" t="s">
        <v>305</v>
      </c>
      <c r="C29" s="84"/>
      <c r="D29" s="85"/>
      <c r="E29" s="85"/>
      <c r="F29" s="104"/>
      <c r="G29" s="133"/>
      <c r="H29" s="85"/>
      <c r="I29" s="86"/>
    </row>
    <row r="30" spans="1:9" ht="17.100000000000001" customHeight="1" x14ac:dyDescent="0.25">
      <c r="A30" s="501"/>
      <c r="B30" s="478"/>
      <c r="C30" s="425"/>
      <c r="D30" s="426"/>
      <c r="E30" s="426"/>
      <c r="F30" s="440"/>
      <c r="G30" s="495"/>
      <c r="H30" s="426">
        <v>3</v>
      </c>
      <c r="I30" s="427"/>
    </row>
    <row r="31" spans="1:9" ht="17.100000000000001" customHeight="1" x14ac:dyDescent="0.25">
      <c r="A31" s="93"/>
      <c r="B31" s="103"/>
      <c r="C31" s="134"/>
      <c r="D31" s="133"/>
      <c r="E31" s="133"/>
      <c r="F31" s="450"/>
      <c r="G31" s="308"/>
      <c r="H31" s="451"/>
      <c r="I31" s="86" t="s">
        <v>25</v>
      </c>
    </row>
    <row r="32" spans="1:9" ht="17.25" customHeight="1" x14ac:dyDescent="0.25">
      <c r="A32" s="93"/>
      <c r="B32" s="103"/>
      <c r="C32" s="84"/>
      <c r="D32" s="85"/>
      <c r="E32" s="85"/>
      <c r="F32" s="104"/>
      <c r="G32" s="156"/>
      <c r="H32" s="101"/>
      <c r="I32" s="102">
        <f>H30</f>
        <v>3</v>
      </c>
    </row>
    <row r="33" spans="1:10" ht="17.25" customHeight="1" x14ac:dyDescent="0.25">
      <c r="A33" s="477"/>
      <c r="B33" s="502"/>
      <c r="C33" s="425"/>
      <c r="D33" s="426"/>
      <c r="E33" s="426"/>
      <c r="F33" s="440"/>
      <c r="G33" s="495"/>
      <c r="H33" s="426"/>
      <c r="I33" s="427"/>
    </row>
    <row r="34" spans="1:10" ht="17.25" customHeight="1" x14ac:dyDescent="0.25">
      <c r="A34" s="89" t="s">
        <v>116</v>
      </c>
      <c r="B34" s="103" t="s">
        <v>306</v>
      </c>
      <c r="C34" s="84"/>
      <c r="D34" s="85"/>
      <c r="E34" s="85"/>
      <c r="F34" s="312"/>
      <c r="G34" s="133"/>
      <c r="H34" s="85"/>
      <c r="I34" s="86"/>
    </row>
    <row r="35" spans="1:10" ht="17.25" customHeight="1" x14ac:dyDescent="0.25">
      <c r="A35" s="93"/>
      <c r="B35" s="119"/>
      <c r="C35" s="84"/>
      <c r="D35" s="85"/>
      <c r="E35" s="85"/>
      <c r="F35" s="312"/>
      <c r="G35" s="133"/>
      <c r="H35" s="85">
        <v>17</v>
      </c>
      <c r="I35" s="86"/>
    </row>
    <row r="36" spans="1:10" ht="17.100000000000001" customHeight="1" x14ac:dyDescent="0.25">
      <c r="A36" s="89"/>
      <c r="B36" s="103"/>
      <c r="C36" s="84"/>
      <c r="D36" s="133"/>
      <c r="E36" s="133"/>
      <c r="F36" s="450"/>
      <c r="G36" s="308"/>
      <c r="H36" s="451"/>
      <c r="I36" s="86" t="s">
        <v>25</v>
      </c>
    </row>
    <row r="37" spans="1:10" ht="17.100000000000001" customHeight="1" x14ac:dyDescent="0.25">
      <c r="A37" s="93"/>
      <c r="B37" s="103"/>
      <c r="C37" s="84"/>
      <c r="D37" s="85"/>
      <c r="E37" s="85"/>
      <c r="F37" s="104"/>
      <c r="G37" s="156"/>
      <c r="H37" s="101"/>
      <c r="I37" s="102">
        <v>17</v>
      </c>
    </row>
    <row r="38" spans="1:10" ht="17.100000000000001" customHeight="1" x14ac:dyDescent="0.25">
      <c r="A38" s="93"/>
      <c r="B38" s="119"/>
      <c r="C38" s="84"/>
      <c r="D38" s="85"/>
      <c r="E38" s="85"/>
      <c r="F38" s="312"/>
      <c r="G38" s="133"/>
      <c r="H38" s="85"/>
      <c r="I38" s="86"/>
    </row>
    <row r="39" spans="1:10" ht="17.100000000000001" customHeight="1" x14ac:dyDescent="0.25">
      <c r="A39" s="89" t="s">
        <v>117</v>
      </c>
      <c r="B39" s="103" t="s">
        <v>307</v>
      </c>
      <c r="C39" s="84"/>
      <c r="D39" s="85"/>
      <c r="E39" s="85"/>
      <c r="F39" s="104"/>
      <c r="G39" s="133"/>
      <c r="H39" s="85"/>
      <c r="I39" s="86"/>
    </row>
    <row r="40" spans="1:10" ht="17.100000000000001" customHeight="1" x14ac:dyDescent="0.25">
      <c r="A40" s="89"/>
      <c r="B40" s="103"/>
      <c r="C40" s="84"/>
      <c r="D40" s="85"/>
      <c r="E40" s="85"/>
      <c r="F40" s="312"/>
      <c r="G40" s="133"/>
      <c r="H40" s="85">
        <v>6</v>
      </c>
      <c r="I40" s="86" t="s">
        <v>25</v>
      </c>
    </row>
    <row r="41" spans="1:10" ht="17.100000000000001" customHeight="1" x14ac:dyDescent="0.25">
      <c r="A41" s="89"/>
      <c r="B41" s="463"/>
      <c r="C41" s="84"/>
      <c r="D41" s="133"/>
      <c r="E41" s="133"/>
      <c r="F41" s="450"/>
      <c r="G41" s="156"/>
      <c r="H41" s="101"/>
      <c r="I41" s="102">
        <f>H40</f>
        <v>6</v>
      </c>
    </row>
    <row r="42" spans="1:10" ht="17.100000000000001" customHeight="1" x14ac:dyDescent="0.25">
      <c r="A42" s="93"/>
      <c r="B42" s="103"/>
      <c r="C42" s="84"/>
      <c r="D42" s="85"/>
      <c r="E42" s="85"/>
      <c r="F42" s="104"/>
      <c r="G42" s="133"/>
      <c r="H42" s="85"/>
      <c r="I42" s="86"/>
    </row>
    <row r="43" spans="1:10" ht="17.100000000000001" customHeight="1" x14ac:dyDescent="0.25">
      <c r="A43" s="93"/>
      <c r="B43" s="103"/>
      <c r="C43" s="84"/>
      <c r="D43" s="85"/>
      <c r="E43" s="85"/>
      <c r="F43" s="312"/>
      <c r="G43" s="133"/>
      <c r="H43" s="85"/>
      <c r="I43" s="86"/>
    </row>
    <row r="44" spans="1:10" ht="17.100000000000001" customHeight="1" x14ac:dyDescent="0.25">
      <c r="A44" s="444"/>
      <c r="B44" s="480"/>
      <c r="C44" s="429"/>
      <c r="D44" s="373"/>
      <c r="E44" s="373"/>
      <c r="F44" s="481"/>
      <c r="G44" s="482"/>
      <c r="H44" s="373"/>
      <c r="I44" s="374"/>
      <c r="J44" s="19" t="s">
        <v>87</v>
      </c>
    </row>
    <row r="45" spans="1:10" ht="17.100000000000001" customHeight="1" x14ac:dyDescent="0.25">
      <c r="A45" s="110"/>
      <c r="B45" s="111"/>
      <c r="C45" s="110"/>
      <c r="D45" s="112"/>
      <c r="E45" s="112"/>
      <c r="F45" s="112"/>
      <c r="G45" s="113"/>
      <c r="H45" s="112"/>
      <c r="I45" s="114"/>
    </row>
    <row r="46" spans="1:10" ht="13.2" x14ac:dyDescent="0.25">
      <c r="A46" s="110"/>
      <c r="B46" s="111"/>
      <c r="C46" s="110"/>
      <c r="D46" s="112"/>
      <c r="E46" s="112"/>
      <c r="F46" s="112"/>
      <c r="G46" s="113"/>
      <c r="H46" s="112"/>
      <c r="I46" s="114"/>
    </row>
    <row r="47" spans="1:10" ht="13.2" x14ac:dyDescent="0.25">
      <c r="A47" s="110"/>
      <c r="B47" s="111"/>
      <c r="C47" s="110"/>
      <c r="D47" s="112"/>
      <c r="E47" s="112"/>
      <c r="F47" s="112"/>
      <c r="G47" s="113"/>
      <c r="H47" s="112"/>
      <c r="I47" s="114"/>
    </row>
    <row r="48" spans="1:10" ht="13.2" x14ac:dyDescent="0.25">
      <c r="A48" s="110"/>
      <c r="B48" s="111"/>
      <c r="C48" s="110"/>
      <c r="D48" s="112"/>
      <c r="E48" s="112"/>
      <c r="F48" s="112"/>
      <c r="G48" s="113"/>
      <c r="H48" s="112"/>
      <c r="I48" s="114"/>
    </row>
    <row r="49" spans="1:9" ht="13.2" x14ac:dyDescent="0.25">
      <c r="A49" s="110"/>
      <c r="B49" s="111"/>
      <c r="C49" s="110"/>
      <c r="D49" s="112"/>
      <c r="E49" s="112"/>
      <c r="F49" s="112"/>
      <c r="G49" s="113"/>
      <c r="H49" s="112"/>
      <c r="I49" s="114"/>
    </row>
    <row r="50" spans="1:9" ht="13.2" x14ac:dyDescent="0.25">
      <c r="A50" s="110"/>
      <c r="B50" s="111"/>
      <c r="C50" s="110"/>
      <c r="D50" s="112"/>
      <c r="E50" s="112"/>
      <c r="F50" s="112"/>
      <c r="G50" s="113"/>
      <c r="H50" s="112"/>
      <c r="I50" s="114"/>
    </row>
    <row r="51" spans="1:9" ht="13.2" x14ac:dyDescent="0.25">
      <c r="A51" s="110"/>
      <c r="B51" s="111"/>
      <c r="C51" s="110"/>
      <c r="D51" s="112"/>
      <c r="E51" s="112"/>
      <c r="F51" s="112"/>
      <c r="G51" s="113"/>
      <c r="H51" s="112"/>
      <c r="I51" s="114"/>
    </row>
    <row r="52" spans="1:9" ht="13.2" x14ac:dyDescent="0.25">
      <c r="A52" s="110"/>
      <c r="B52" s="111"/>
      <c r="C52" s="110"/>
      <c r="D52" s="112"/>
      <c r="E52" s="112"/>
      <c r="F52" s="112"/>
      <c r="G52" s="113"/>
      <c r="H52" s="112"/>
      <c r="I52" s="114"/>
    </row>
    <row r="53" spans="1:9" ht="13.2" x14ac:dyDescent="0.25">
      <c r="A53" s="110"/>
      <c r="B53" s="111"/>
      <c r="C53" s="110"/>
      <c r="D53" s="112"/>
      <c r="E53" s="112"/>
      <c r="F53" s="112"/>
      <c r="G53" s="113"/>
      <c r="H53" s="112"/>
      <c r="I53" s="114"/>
    </row>
    <row r="54" spans="1:9" ht="13.2" x14ac:dyDescent="0.25">
      <c r="A54" s="110"/>
      <c r="B54" s="111"/>
      <c r="C54" s="110"/>
      <c r="D54" s="112"/>
      <c r="E54" s="112"/>
      <c r="F54" s="112"/>
      <c r="G54" s="113"/>
      <c r="H54" s="112"/>
      <c r="I54" s="114"/>
    </row>
    <row r="55" spans="1:9" ht="13.2" x14ac:dyDescent="0.25">
      <c r="A55" s="110"/>
      <c r="B55" s="111"/>
      <c r="C55" s="110"/>
      <c r="D55" s="112"/>
      <c r="E55" s="112"/>
      <c r="F55" s="112"/>
      <c r="G55" s="113"/>
      <c r="H55" s="112"/>
      <c r="I55" s="114"/>
    </row>
    <row r="56" spans="1:9" ht="13.2" x14ac:dyDescent="0.25">
      <c r="A56" s="110"/>
      <c r="B56" s="111"/>
      <c r="C56" s="110"/>
      <c r="D56" s="112"/>
      <c r="E56" s="112"/>
      <c r="F56" s="112"/>
      <c r="G56" s="113"/>
      <c r="H56" s="112"/>
      <c r="I56" s="114"/>
    </row>
    <row r="57" spans="1:9" ht="13.2" x14ac:dyDescent="0.25">
      <c r="A57" s="110"/>
      <c r="B57" s="111"/>
      <c r="C57" s="110"/>
      <c r="D57" s="112"/>
      <c r="E57" s="112"/>
      <c r="F57" s="112"/>
      <c r="G57" s="113"/>
      <c r="H57" s="112"/>
      <c r="I57" s="114"/>
    </row>
    <row r="58" spans="1:9" ht="13.2" x14ac:dyDescent="0.25">
      <c r="A58" s="110"/>
      <c r="B58" s="111"/>
      <c r="C58" s="110"/>
      <c r="D58" s="112"/>
      <c r="E58" s="112"/>
      <c r="F58" s="112"/>
      <c r="G58" s="113"/>
      <c r="H58" s="112"/>
      <c r="I58" s="114"/>
    </row>
    <row r="59" spans="1:9" ht="13.2" x14ac:dyDescent="0.25">
      <c r="A59" s="110"/>
      <c r="B59" s="111"/>
      <c r="C59" s="110"/>
      <c r="D59" s="112"/>
      <c r="E59" s="112"/>
      <c r="F59" s="112"/>
      <c r="G59" s="113"/>
      <c r="H59" s="112"/>
      <c r="I59" s="114"/>
    </row>
    <row r="60" spans="1:9" ht="13.2" x14ac:dyDescent="0.25">
      <c r="A60" s="110"/>
      <c r="B60" s="111"/>
      <c r="C60" s="110"/>
      <c r="D60" s="112"/>
      <c r="E60" s="112"/>
      <c r="F60" s="112"/>
      <c r="G60" s="113"/>
      <c r="H60" s="112"/>
      <c r="I60" s="114"/>
    </row>
    <row r="61" spans="1:9" ht="13.2" x14ac:dyDescent="0.25">
      <c r="A61" s="110"/>
      <c r="B61" s="111"/>
      <c r="C61" s="110"/>
      <c r="D61" s="112"/>
      <c r="E61" s="112"/>
      <c r="F61" s="112"/>
      <c r="G61" s="113"/>
      <c r="H61" s="112"/>
      <c r="I61" s="114"/>
    </row>
    <row r="62" spans="1:9" ht="13.2" x14ac:dyDescent="0.25">
      <c r="A62" s="110"/>
      <c r="B62" s="111"/>
      <c r="C62" s="110"/>
      <c r="D62" s="112"/>
      <c r="E62" s="112"/>
      <c r="F62" s="112"/>
      <c r="G62" s="113"/>
      <c r="H62" s="112"/>
      <c r="I62" s="114"/>
    </row>
    <row r="63" spans="1:9" ht="13.2" x14ac:dyDescent="0.25">
      <c r="A63" s="110"/>
      <c r="B63" s="111"/>
      <c r="C63" s="110"/>
      <c r="D63" s="112"/>
      <c r="E63" s="112"/>
      <c r="F63" s="112"/>
      <c r="G63" s="113"/>
      <c r="H63" s="112"/>
      <c r="I63" s="114"/>
    </row>
    <row r="64" spans="1:9" ht="13.2" x14ac:dyDescent="0.25">
      <c r="A64" s="110"/>
      <c r="B64" s="111"/>
      <c r="C64" s="110"/>
      <c r="D64" s="112"/>
      <c r="E64" s="112"/>
      <c r="F64" s="112"/>
      <c r="G64" s="113"/>
      <c r="H64" s="112"/>
      <c r="I64" s="114"/>
    </row>
    <row r="65" spans="1:9" ht="13.2" x14ac:dyDescent="0.25">
      <c r="A65" s="110"/>
      <c r="B65" s="111"/>
      <c r="C65" s="110"/>
      <c r="D65" s="112"/>
      <c r="E65" s="112"/>
      <c r="F65" s="112"/>
      <c r="G65" s="113"/>
      <c r="H65" s="112"/>
      <c r="I65" s="114"/>
    </row>
    <row r="66" spans="1:9" ht="13.2" x14ac:dyDescent="0.25">
      <c r="A66" s="110"/>
      <c r="B66" s="111"/>
      <c r="C66" s="110"/>
      <c r="D66" s="112"/>
      <c r="E66" s="112"/>
      <c r="F66" s="112"/>
      <c r="G66" s="113"/>
      <c r="H66" s="112"/>
      <c r="I66" s="114"/>
    </row>
    <row r="67" spans="1:9" ht="13.2" x14ac:dyDescent="0.25">
      <c r="A67" s="110"/>
      <c r="B67" s="111"/>
      <c r="C67" s="110"/>
      <c r="D67" s="112"/>
      <c r="E67" s="112"/>
      <c r="F67" s="112"/>
      <c r="G67" s="113"/>
      <c r="H67" s="112"/>
      <c r="I67" s="114"/>
    </row>
    <row r="68" spans="1:9" ht="13.2" x14ac:dyDescent="0.25">
      <c r="A68" s="110"/>
      <c r="B68" s="111"/>
      <c r="C68" s="110"/>
      <c r="D68" s="112"/>
      <c r="E68" s="112"/>
      <c r="F68" s="112"/>
      <c r="G68" s="113"/>
      <c r="H68" s="112"/>
      <c r="I68" s="114"/>
    </row>
    <row r="69" spans="1:9" ht="13.2" x14ac:dyDescent="0.25">
      <c r="A69" s="110"/>
      <c r="B69" s="111"/>
      <c r="C69" s="110"/>
      <c r="D69" s="112"/>
      <c r="E69" s="112"/>
      <c r="F69" s="112"/>
      <c r="G69" s="113"/>
      <c r="H69" s="112"/>
      <c r="I69" s="114"/>
    </row>
    <row r="70" spans="1:9" ht="13.2" x14ac:dyDescent="0.25">
      <c r="A70" s="110"/>
      <c r="B70" s="111"/>
      <c r="C70" s="110"/>
      <c r="D70" s="112"/>
      <c r="E70" s="112"/>
      <c r="F70" s="112"/>
      <c r="G70" s="113"/>
      <c r="H70" s="112"/>
      <c r="I70" s="114"/>
    </row>
    <row r="71" spans="1:9" ht="13.2" x14ac:dyDescent="0.25">
      <c r="A71" s="110"/>
      <c r="B71" s="111"/>
      <c r="C71" s="110"/>
      <c r="D71" s="112"/>
      <c r="E71" s="112"/>
      <c r="F71" s="112"/>
      <c r="G71" s="113"/>
      <c r="H71" s="112"/>
      <c r="I71" s="114"/>
    </row>
    <row r="72" spans="1:9" ht="13.2" x14ac:dyDescent="0.25">
      <c r="A72" s="110"/>
      <c r="B72" s="111"/>
      <c r="C72" s="110"/>
      <c r="D72" s="112"/>
      <c r="E72" s="112"/>
      <c r="F72" s="112"/>
      <c r="G72" s="113"/>
      <c r="H72" s="112"/>
      <c r="I72" s="114"/>
    </row>
    <row r="73" spans="1:9" ht="13.2" x14ac:dyDescent="0.25">
      <c r="A73" s="110"/>
      <c r="B73" s="111"/>
      <c r="C73" s="110"/>
      <c r="D73" s="112"/>
      <c r="E73" s="112"/>
      <c r="F73" s="112"/>
      <c r="G73" s="113"/>
      <c r="H73" s="112"/>
      <c r="I73" s="114"/>
    </row>
    <row r="74" spans="1:9" ht="13.2" x14ac:dyDescent="0.25">
      <c r="A74" s="110"/>
      <c r="B74" s="111"/>
      <c r="C74" s="110"/>
      <c r="D74" s="112"/>
      <c r="E74" s="112"/>
      <c r="F74" s="112"/>
      <c r="G74" s="113"/>
      <c r="H74" s="112"/>
      <c r="I74" s="114"/>
    </row>
    <row r="75" spans="1:9" ht="13.2" x14ac:dyDescent="0.25">
      <c r="A75" s="110"/>
      <c r="B75" s="111"/>
      <c r="C75" s="110"/>
      <c r="D75" s="112"/>
      <c r="E75" s="112"/>
      <c r="F75" s="112"/>
      <c r="G75" s="113"/>
      <c r="H75" s="112"/>
      <c r="I75" s="114"/>
    </row>
    <row r="76" spans="1:9" ht="13.2" x14ac:dyDescent="0.25">
      <c r="A76" s="110"/>
      <c r="B76" s="111"/>
      <c r="C76" s="110"/>
      <c r="D76" s="112"/>
      <c r="E76" s="112"/>
      <c r="F76" s="112"/>
      <c r="G76" s="113"/>
      <c r="H76" s="112"/>
      <c r="I76" s="114"/>
    </row>
    <row r="77" spans="1:9" ht="13.2" x14ac:dyDescent="0.25">
      <c r="A77" s="110"/>
      <c r="B77" s="111"/>
      <c r="C77" s="110"/>
      <c r="D77" s="112"/>
      <c r="E77" s="112"/>
      <c r="F77" s="112"/>
      <c r="G77" s="113"/>
      <c r="H77" s="112"/>
      <c r="I77" s="114"/>
    </row>
    <row r="78" spans="1:9" ht="13.2" x14ac:dyDescent="0.25">
      <c r="A78" s="110"/>
      <c r="B78" s="111"/>
      <c r="C78" s="110"/>
      <c r="D78" s="112"/>
      <c r="E78" s="112"/>
      <c r="F78" s="112"/>
      <c r="G78" s="113"/>
      <c r="H78" s="112"/>
      <c r="I78" s="114"/>
    </row>
    <row r="79" spans="1:9" ht="13.2" x14ac:dyDescent="0.25">
      <c r="A79" s="110"/>
      <c r="B79" s="111"/>
      <c r="C79" s="110"/>
      <c r="D79" s="112"/>
      <c r="E79" s="112"/>
      <c r="F79" s="112"/>
      <c r="G79" s="113"/>
      <c r="H79" s="112"/>
      <c r="I79" s="114"/>
    </row>
    <row r="80" spans="1:9" ht="13.2" x14ac:dyDescent="0.25">
      <c r="A80" s="110"/>
      <c r="B80" s="111"/>
      <c r="C80" s="110"/>
      <c r="D80" s="112"/>
      <c r="E80" s="112"/>
      <c r="F80" s="112"/>
      <c r="G80" s="113"/>
      <c r="H80" s="112"/>
      <c r="I80" s="114"/>
    </row>
    <row r="81" spans="1:9" ht="13.2" x14ac:dyDescent="0.25">
      <c r="A81" s="110"/>
      <c r="B81" s="111"/>
      <c r="C81" s="110"/>
      <c r="D81" s="112"/>
      <c r="E81" s="112"/>
      <c r="F81" s="112"/>
      <c r="G81" s="113"/>
      <c r="H81" s="112"/>
      <c r="I81" s="114"/>
    </row>
    <row r="82" spans="1:9" ht="13.2" x14ac:dyDescent="0.25">
      <c r="A82" s="110"/>
      <c r="B82" s="111"/>
      <c r="C82" s="110"/>
      <c r="D82" s="112"/>
      <c r="E82" s="112"/>
      <c r="F82" s="112"/>
      <c r="G82" s="113"/>
      <c r="H82" s="112"/>
      <c r="I82" s="114"/>
    </row>
    <row r="83" spans="1:9" ht="13.2" x14ac:dyDescent="0.25">
      <c r="A83" s="110"/>
      <c r="B83" s="111"/>
      <c r="C83" s="110"/>
      <c r="D83" s="112"/>
      <c r="E83" s="112"/>
      <c r="F83" s="112"/>
      <c r="G83" s="113"/>
      <c r="H83" s="112"/>
      <c r="I83" s="114"/>
    </row>
    <row r="84" spans="1:9" ht="13.2" x14ac:dyDescent="0.25">
      <c r="A84" s="110"/>
      <c r="B84" s="111"/>
      <c r="C84" s="110"/>
      <c r="D84" s="112"/>
      <c r="E84" s="112"/>
      <c r="F84" s="112"/>
      <c r="G84" s="113"/>
      <c r="H84" s="112"/>
      <c r="I84" s="114"/>
    </row>
    <row r="85" spans="1:9" ht="13.2" x14ac:dyDescent="0.25">
      <c r="A85" s="110"/>
      <c r="B85" s="111"/>
      <c r="C85" s="110"/>
      <c r="D85" s="112"/>
      <c r="E85" s="112"/>
      <c r="F85" s="112"/>
      <c r="G85" s="113"/>
      <c r="H85" s="112"/>
      <c r="I85" s="114"/>
    </row>
    <row r="86" spans="1:9" ht="13.2" x14ac:dyDescent="0.25">
      <c r="A86" s="110"/>
      <c r="C86" s="110"/>
      <c r="D86" s="112"/>
      <c r="E86" s="112"/>
      <c r="F86" s="112"/>
      <c r="G86" s="113"/>
      <c r="H86" s="112"/>
      <c r="I86" s="114"/>
    </row>
  </sheetData>
  <mergeCells count="2">
    <mergeCell ref="A1:E1"/>
    <mergeCell ref="A3:B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lha2"/>
  <dimension ref="A1"/>
  <sheetViews>
    <sheetView zoomScaleNormal="101" zoomScaleSheetLayoutView="68" workbookViewId="0"/>
  </sheetViews>
  <sheetFormatPr defaultColWidth="8.88671875" defaultRowHeight="13.2" x14ac:dyDescent="0.25"/>
  <sheetData/>
  <phoneticPr fontId="0" type="noConversion"/>
  <pageMargins left="0.75" right="0.75" top="1" bottom="1" header="0.5" footer="0.5"/>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2"/>
  <sheetViews>
    <sheetView workbookViewId="0">
      <selection activeCell="D24" sqref="D24"/>
    </sheetView>
  </sheetViews>
  <sheetFormatPr defaultColWidth="9.109375" defaultRowHeight="10.199999999999999" x14ac:dyDescent="0.2"/>
  <cols>
    <col min="1" max="1" width="8.109375" style="20" customWidth="1"/>
    <col min="2" max="2" width="56.33203125" style="21" customWidth="1"/>
    <col min="3" max="3" width="4" style="20" customWidth="1"/>
    <col min="4" max="6" width="9.33203125" style="22" customWidth="1"/>
    <col min="7" max="7" width="14.33203125" style="23" customWidth="1"/>
    <col min="8" max="8" width="9.33203125" style="22" customWidth="1"/>
    <col min="9" max="9" width="9.33203125" style="24" customWidth="1"/>
    <col min="10" max="16384" width="9.109375" style="19"/>
  </cols>
  <sheetData>
    <row r="1" spans="1:9" s="8" customFormat="1" ht="18.75" customHeight="1" x14ac:dyDescent="0.25">
      <c r="A1" s="533" t="str">
        <f>'Resumo Med'!A6:G6</f>
        <v xml:space="preserve">New Porto Caio_Cabinda Buildings   </v>
      </c>
      <c r="B1" s="533"/>
      <c r="C1" s="533"/>
      <c r="D1" s="533"/>
      <c r="E1" s="533"/>
      <c r="F1" s="4"/>
      <c r="G1" s="5"/>
      <c r="H1" s="210"/>
      <c r="I1" s="211"/>
    </row>
    <row r="2" spans="1:9" s="8" customFormat="1" ht="18.75" customHeight="1" x14ac:dyDescent="0.3">
      <c r="A2" s="38" t="str">
        <f>'Resumo Med'!A8:G8</f>
        <v xml:space="preserve">04_IS PS Building    </v>
      </c>
      <c r="B2" s="44"/>
      <c r="C2" s="45"/>
      <c r="D2" s="45"/>
      <c r="E2" s="47"/>
      <c r="F2" s="13"/>
      <c r="G2" s="14"/>
      <c r="H2" s="210"/>
      <c r="I2" s="15"/>
    </row>
    <row r="3" spans="1:9" s="8" customFormat="1" ht="18.75" customHeight="1" x14ac:dyDescent="0.3">
      <c r="A3" s="534" t="str">
        <f>'Resumo Med'!A13:G13</f>
        <v xml:space="preserve">Execution Project  </v>
      </c>
      <c r="B3" s="534"/>
      <c r="C3" s="45"/>
      <c r="D3" s="45"/>
      <c r="E3" s="47"/>
      <c r="F3" s="212"/>
      <c r="G3" s="14"/>
      <c r="H3" s="213"/>
      <c r="I3" s="211"/>
    </row>
    <row r="4" spans="1:9" s="8" customFormat="1" ht="18.75" customHeight="1" x14ac:dyDescent="0.3">
      <c r="A4" s="324" t="str">
        <f>'Resumo Med'!A15:G15</f>
        <v>JANUARY 2025</v>
      </c>
      <c r="B4" s="351"/>
      <c r="C4" s="45"/>
      <c r="D4" s="45"/>
      <c r="E4" s="47"/>
      <c r="F4" s="212"/>
      <c r="G4" s="14"/>
      <c r="H4" s="213"/>
      <c r="I4" s="211"/>
    </row>
    <row r="5" spans="1:9" s="8" customFormat="1" ht="18.75" customHeight="1" x14ac:dyDescent="0.3">
      <c r="A5" s="214"/>
      <c r="B5" s="10"/>
      <c r="C5" s="11"/>
      <c r="D5" s="11"/>
      <c r="E5" s="12"/>
      <c r="F5" s="212"/>
      <c r="G5" s="14"/>
      <c r="H5" s="213"/>
      <c r="I5" s="211" t="s">
        <v>1</v>
      </c>
    </row>
    <row r="6" spans="1:9" s="8" customFormat="1" ht="35.25" customHeight="1" x14ac:dyDescent="0.2">
      <c r="A6" s="74" t="s">
        <v>0</v>
      </c>
      <c r="B6" s="75" t="s">
        <v>3</v>
      </c>
      <c r="C6" s="76" t="s">
        <v>2</v>
      </c>
      <c r="D6" s="77" t="s">
        <v>4</v>
      </c>
      <c r="E6" s="78" t="s">
        <v>5</v>
      </c>
      <c r="F6" s="77" t="s">
        <v>6</v>
      </c>
      <c r="G6" s="79" t="s">
        <v>7</v>
      </c>
      <c r="H6" s="80" t="s">
        <v>8</v>
      </c>
      <c r="I6" s="81" t="s">
        <v>9</v>
      </c>
    </row>
    <row r="7" spans="1:9" ht="17.100000000000001" customHeight="1" x14ac:dyDescent="0.25">
      <c r="A7" s="82"/>
      <c r="B7" s="83"/>
      <c r="C7" s="84"/>
      <c r="D7" s="85"/>
      <c r="E7" s="85"/>
      <c r="F7" s="85"/>
      <c r="G7" s="85" t="str">
        <f>IF(C7=0,"",IF(AND(D7&lt;&gt;0,E7&lt;&gt;0,F7&lt;&gt;0),C7*D7*E7*F7,IF(AND(D7&lt;&gt;0,E7&lt;&gt;0,F7=0),C7*D7*E7,IF(AND(D7&lt;&gt;0,E7=0,F7&lt;&gt;0),C7*D7*F7,IF(AND(D7&lt;&gt;0,E7=0,F7=0,F7),C7*D7,"CORRIGIR")))))</f>
        <v/>
      </c>
      <c r="H7" s="85"/>
      <c r="I7" s="86"/>
    </row>
    <row r="8" spans="1:9" ht="17.100000000000001" customHeight="1" x14ac:dyDescent="0.25">
      <c r="A8" s="87" t="s">
        <v>82</v>
      </c>
      <c r="B8" s="88" t="str">
        <f>'Resumo Med'!D52</f>
        <v xml:space="preserve">- MISCELLANEOUS </v>
      </c>
      <c r="C8" s="84"/>
      <c r="D8" s="85"/>
      <c r="E8" s="85"/>
      <c r="F8" s="85"/>
      <c r="G8" s="85" t="str">
        <f>IF(C8=0,"",IF(AND(D8&lt;&gt;0,E8&lt;&gt;0,F8&lt;&gt;0),C8*D8*E8*F8,IF(AND(D8&lt;&gt;0,E8&lt;&gt;0,F8=0),C8*D8*E8,IF(AND(D8&lt;&gt;0,E8=0,F8&lt;&gt;0),C8*D8*F8,IF(AND(D8&lt;&gt;0,E8=0,F8=0,F8),C8*D8,"CORRIGIR")))))</f>
        <v/>
      </c>
      <c r="H8" s="85"/>
      <c r="I8" s="86"/>
    </row>
    <row r="9" spans="1:9" ht="17.100000000000001" customHeight="1" x14ac:dyDescent="0.25">
      <c r="A9" s="89" t="s">
        <v>83</v>
      </c>
      <c r="B9" s="92" t="s">
        <v>308</v>
      </c>
      <c r="C9" s="84"/>
      <c r="D9" s="85"/>
      <c r="E9" s="85"/>
      <c r="F9" s="104"/>
      <c r="G9" s="156"/>
      <c r="H9" s="101"/>
      <c r="I9" s="102"/>
    </row>
    <row r="10" spans="1:9" ht="84.75" customHeight="1" x14ac:dyDescent="0.25">
      <c r="A10" s="93" t="s">
        <v>84</v>
      </c>
      <c r="B10" s="103" t="s">
        <v>309</v>
      </c>
      <c r="C10" s="84"/>
      <c r="D10" s="133"/>
      <c r="E10" s="133"/>
      <c r="F10" s="133"/>
      <c r="G10" s="133"/>
      <c r="H10" s="85"/>
      <c r="I10" s="86"/>
    </row>
    <row r="11" spans="1:9" ht="17.100000000000001" customHeight="1" x14ac:dyDescent="0.25">
      <c r="A11" s="93"/>
      <c r="B11" s="463" t="s">
        <v>310</v>
      </c>
      <c r="C11" s="134">
        <v>1</v>
      </c>
      <c r="D11" s="133">
        <v>5.7</v>
      </c>
      <c r="E11" s="133"/>
      <c r="F11" s="450">
        <v>0.9</v>
      </c>
      <c r="G11" s="308"/>
      <c r="H11" s="451"/>
      <c r="I11" s="86">
        <v>5.7</v>
      </c>
    </row>
    <row r="12" spans="1:9" ht="17.25" customHeight="1" x14ac:dyDescent="0.25">
      <c r="A12" s="93"/>
      <c r="B12" s="463" t="s">
        <v>311</v>
      </c>
      <c r="C12" s="84">
        <v>1</v>
      </c>
      <c r="D12" s="85">
        <v>3.6</v>
      </c>
      <c r="E12" s="85"/>
      <c r="F12" s="104">
        <v>0.9</v>
      </c>
      <c r="G12" s="133"/>
      <c r="H12" s="85"/>
      <c r="I12" s="86">
        <v>3.6</v>
      </c>
    </row>
    <row r="13" spans="1:9" ht="17.25" customHeight="1" x14ac:dyDescent="0.25">
      <c r="A13" s="477"/>
      <c r="B13" s="503" t="s">
        <v>312</v>
      </c>
      <c r="C13" s="425">
        <v>1</v>
      </c>
      <c r="D13" s="426">
        <v>2.2000000000000002</v>
      </c>
      <c r="E13" s="426"/>
      <c r="F13" s="440">
        <v>0.9</v>
      </c>
      <c r="G13" s="495"/>
      <c r="H13" s="426"/>
      <c r="I13" s="427">
        <v>2.2000000000000002</v>
      </c>
    </row>
    <row r="14" spans="1:9" ht="17.25" customHeight="1" x14ac:dyDescent="0.25">
      <c r="A14" s="93"/>
      <c r="B14" s="103"/>
      <c r="C14" s="84"/>
      <c r="D14" s="85"/>
      <c r="E14" s="85"/>
      <c r="F14" s="312"/>
      <c r="G14" s="156"/>
      <c r="H14" s="101"/>
      <c r="I14" s="102"/>
    </row>
    <row r="15" spans="1:9" ht="17.100000000000001" customHeight="1" x14ac:dyDescent="0.25">
      <c r="A15" s="89" t="s">
        <v>118</v>
      </c>
      <c r="B15" s="119" t="s">
        <v>313</v>
      </c>
      <c r="C15" s="84"/>
      <c r="D15" s="85"/>
      <c r="E15" s="85"/>
      <c r="F15" s="104"/>
      <c r="G15" s="133"/>
      <c r="H15" s="85"/>
      <c r="I15" s="86"/>
    </row>
    <row r="16" spans="1:9" ht="44.25" customHeight="1" x14ac:dyDescent="0.25">
      <c r="A16" s="89"/>
      <c r="B16" s="103" t="s">
        <v>314</v>
      </c>
      <c r="C16" s="84"/>
      <c r="D16" s="85"/>
      <c r="E16" s="85"/>
      <c r="F16" s="312"/>
      <c r="G16" s="133"/>
      <c r="H16" s="85"/>
      <c r="I16" s="86"/>
    </row>
    <row r="17" spans="1:10" ht="17.100000000000001" customHeight="1" x14ac:dyDescent="0.25">
      <c r="A17" s="89"/>
      <c r="B17" s="463"/>
      <c r="C17" s="84"/>
      <c r="D17" s="133"/>
      <c r="E17" s="133"/>
      <c r="F17" s="450"/>
      <c r="G17" s="308"/>
      <c r="H17" s="451"/>
      <c r="I17" s="86"/>
    </row>
    <row r="18" spans="1:10" ht="17.100000000000001" customHeight="1" x14ac:dyDescent="0.25">
      <c r="A18" s="93"/>
      <c r="B18" s="103"/>
      <c r="C18" s="84"/>
      <c r="D18" s="85"/>
      <c r="E18" s="85"/>
      <c r="F18" s="104"/>
      <c r="G18" s="133"/>
      <c r="H18" s="85">
        <v>9.1999999999999993</v>
      </c>
      <c r="I18" s="86"/>
    </row>
    <row r="19" spans="1:10" ht="17.100000000000001" customHeight="1" x14ac:dyDescent="0.25">
      <c r="A19" s="93"/>
      <c r="B19" s="103"/>
      <c r="C19" s="84"/>
      <c r="D19" s="85"/>
      <c r="E19" s="85"/>
      <c r="F19" s="312"/>
      <c r="G19" s="133"/>
      <c r="H19" s="85"/>
      <c r="I19" s="86" t="s">
        <v>36</v>
      </c>
    </row>
    <row r="20" spans="1:10" ht="17.100000000000001" customHeight="1" x14ac:dyDescent="0.25">
      <c r="A20" s="93"/>
      <c r="B20" s="111"/>
      <c r="C20" s="84"/>
      <c r="D20" s="85"/>
      <c r="E20" s="85"/>
      <c r="F20" s="312"/>
      <c r="G20" s="156"/>
      <c r="H20" s="101"/>
      <c r="I20" s="102">
        <f>H18</f>
        <v>9.1999999999999993</v>
      </c>
      <c r="J20" s="19" t="s">
        <v>87</v>
      </c>
    </row>
    <row r="21" spans="1:10" ht="17.100000000000001" customHeight="1" x14ac:dyDescent="0.25">
      <c r="A21" s="110"/>
      <c r="B21" s="111"/>
      <c r="C21" s="110"/>
      <c r="D21" s="112"/>
      <c r="E21" s="112"/>
      <c r="F21" s="112"/>
      <c r="G21" s="113"/>
      <c r="H21" s="112"/>
      <c r="I21" s="114"/>
    </row>
    <row r="22" spans="1:10" ht="13.2" x14ac:dyDescent="0.25">
      <c r="A22" s="110"/>
      <c r="B22" s="111"/>
      <c r="C22" s="110"/>
      <c r="D22" s="112"/>
      <c r="E22" s="112"/>
      <c r="F22" s="112"/>
      <c r="G22" s="113"/>
      <c r="H22" s="112"/>
      <c r="I22" s="114"/>
    </row>
    <row r="23" spans="1:10" ht="13.2" x14ac:dyDescent="0.25">
      <c r="A23" s="110"/>
      <c r="B23" s="111"/>
      <c r="C23" s="110"/>
      <c r="D23" s="112"/>
      <c r="E23" s="112"/>
      <c r="F23" s="112"/>
      <c r="G23" s="113"/>
      <c r="H23" s="112"/>
      <c r="I23" s="114"/>
    </row>
    <row r="24" spans="1:10" ht="13.2" x14ac:dyDescent="0.25">
      <c r="A24" s="110"/>
      <c r="B24" s="111"/>
      <c r="C24" s="110"/>
      <c r="D24" s="112"/>
      <c r="E24" s="112"/>
      <c r="F24" s="112"/>
      <c r="G24" s="113"/>
      <c r="H24" s="112"/>
      <c r="I24" s="114"/>
    </row>
    <row r="25" spans="1:10" ht="13.2" x14ac:dyDescent="0.25">
      <c r="A25" s="110"/>
      <c r="B25" s="111"/>
      <c r="C25" s="110"/>
      <c r="D25" s="112"/>
      <c r="E25" s="112"/>
      <c r="F25" s="112"/>
      <c r="G25" s="113"/>
      <c r="H25" s="112"/>
      <c r="I25" s="114"/>
    </row>
    <row r="26" spans="1:10" ht="13.2" x14ac:dyDescent="0.25">
      <c r="A26" s="110"/>
      <c r="B26" s="111"/>
      <c r="C26" s="110"/>
      <c r="D26" s="112"/>
      <c r="E26" s="112"/>
      <c r="F26" s="112"/>
      <c r="G26" s="113"/>
      <c r="H26" s="112"/>
      <c r="I26" s="114"/>
    </row>
    <row r="27" spans="1:10" ht="13.2" x14ac:dyDescent="0.25">
      <c r="A27" s="110"/>
      <c r="B27" s="111"/>
      <c r="C27" s="110"/>
      <c r="D27" s="112"/>
      <c r="E27" s="112"/>
      <c r="F27" s="112"/>
      <c r="G27" s="113"/>
      <c r="H27" s="112"/>
      <c r="I27" s="114"/>
    </row>
    <row r="28" spans="1:10" ht="13.2" x14ac:dyDescent="0.25">
      <c r="A28" s="110"/>
      <c r="B28" s="111"/>
      <c r="C28" s="110"/>
      <c r="D28" s="112"/>
      <c r="E28" s="112"/>
      <c r="F28" s="112"/>
      <c r="G28" s="113"/>
      <c r="H28" s="112"/>
      <c r="I28" s="114"/>
    </row>
    <row r="29" spans="1:10" ht="13.2" x14ac:dyDescent="0.25">
      <c r="A29" s="110"/>
      <c r="B29" s="111"/>
      <c r="C29" s="110"/>
      <c r="D29" s="112"/>
      <c r="E29" s="112"/>
      <c r="F29" s="112"/>
      <c r="G29" s="113"/>
      <c r="H29" s="112"/>
      <c r="I29" s="114"/>
    </row>
    <row r="30" spans="1:10" ht="13.2" x14ac:dyDescent="0.25">
      <c r="A30" s="110"/>
      <c r="B30" s="111"/>
      <c r="C30" s="110"/>
      <c r="D30" s="112"/>
      <c r="E30" s="112"/>
      <c r="F30" s="112"/>
      <c r="G30" s="113"/>
      <c r="H30" s="112"/>
      <c r="I30" s="114"/>
    </row>
    <row r="31" spans="1:10" ht="13.2" x14ac:dyDescent="0.25">
      <c r="A31" s="110"/>
      <c r="B31" s="111"/>
      <c r="C31" s="110"/>
      <c r="D31" s="112"/>
      <c r="E31" s="112"/>
      <c r="F31" s="112"/>
      <c r="G31" s="113"/>
      <c r="H31" s="112"/>
      <c r="I31" s="114"/>
    </row>
    <row r="32" spans="1:10" ht="13.2" x14ac:dyDescent="0.25">
      <c r="A32" s="110"/>
      <c r="B32" s="111"/>
      <c r="C32" s="110"/>
      <c r="D32" s="112"/>
      <c r="E32" s="112"/>
      <c r="F32" s="112"/>
      <c r="G32" s="113"/>
      <c r="H32" s="112"/>
      <c r="I32" s="114"/>
    </row>
    <row r="33" spans="1:9" ht="13.2" x14ac:dyDescent="0.25">
      <c r="A33" s="110"/>
      <c r="B33" s="111"/>
      <c r="C33" s="110"/>
      <c r="D33" s="112"/>
      <c r="E33" s="112"/>
      <c r="F33" s="112"/>
      <c r="G33" s="113"/>
      <c r="H33" s="112"/>
      <c r="I33" s="114"/>
    </row>
    <row r="34" spans="1:9" ht="13.2" x14ac:dyDescent="0.25">
      <c r="A34" s="110"/>
      <c r="B34" s="111"/>
      <c r="C34" s="110"/>
      <c r="D34" s="112"/>
      <c r="E34" s="112"/>
      <c r="F34" s="112"/>
      <c r="G34" s="113"/>
      <c r="H34" s="112"/>
      <c r="I34" s="114"/>
    </row>
    <row r="35" spans="1:9" ht="13.2" x14ac:dyDescent="0.25">
      <c r="A35" s="110"/>
      <c r="B35" s="111"/>
      <c r="C35" s="110"/>
      <c r="D35" s="112"/>
      <c r="E35" s="112"/>
      <c r="F35" s="112"/>
      <c r="G35" s="113"/>
      <c r="H35" s="112"/>
      <c r="I35" s="114"/>
    </row>
    <row r="36" spans="1:9" ht="13.2" x14ac:dyDescent="0.25">
      <c r="A36" s="110"/>
      <c r="B36" s="111"/>
      <c r="C36" s="110"/>
      <c r="D36" s="112"/>
      <c r="E36" s="112"/>
      <c r="F36" s="112"/>
      <c r="G36" s="113"/>
      <c r="H36" s="112"/>
      <c r="I36" s="114"/>
    </row>
    <row r="37" spans="1:9" ht="13.2" x14ac:dyDescent="0.25">
      <c r="A37" s="110"/>
      <c r="B37" s="111"/>
      <c r="C37" s="110"/>
      <c r="D37" s="112"/>
      <c r="E37" s="112"/>
      <c r="F37" s="112"/>
      <c r="G37" s="113"/>
      <c r="H37" s="112"/>
      <c r="I37" s="114"/>
    </row>
    <row r="38" spans="1:9" ht="13.2" x14ac:dyDescent="0.25">
      <c r="A38" s="110"/>
      <c r="B38" s="111"/>
      <c r="C38" s="110"/>
      <c r="D38" s="112"/>
      <c r="E38" s="112"/>
      <c r="F38" s="112"/>
      <c r="G38" s="113"/>
      <c r="H38" s="112"/>
      <c r="I38" s="114"/>
    </row>
    <row r="39" spans="1:9" ht="13.2" x14ac:dyDescent="0.25">
      <c r="A39" s="110"/>
      <c r="B39" s="111"/>
      <c r="C39" s="110"/>
      <c r="D39" s="112"/>
      <c r="E39" s="112"/>
      <c r="F39" s="112"/>
      <c r="G39" s="113"/>
      <c r="H39" s="112"/>
      <c r="I39" s="114"/>
    </row>
    <row r="40" spans="1:9" ht="13.2" x14ac:dyDescent="0.25">
      <c r="A40" s="110"/>
      <c r="B40" s="111"/>
      <c r="C40" s="110"/>
      <c r="D40" s="112"/>
      <c r="E40" s="112"/>
      <c r="F40" s="112"/>
      <c r="G40" s="113"/>
      <c r="H40" s="112"/>
      <c r="I40" s="114"/>
    </row>
    <row r="41" spans="1:9" ht="13.2" x14ac:dyDescent="0.25">
      <c r="A41" s="110"/>
      <c r="B41" s="111"/>
      <c r="C41" s="110"/>
      <c r="D41" s="112"/>
      <c r="E41" s="112"/>
      <c r="F41" s="112"/>
      <c r="G41" s="113"/>
      <c r="H41" s="112"/>
      <c r="I41" s="114"/>
    </row>
    <row r="42" spans="1:9" ht="13.2" x14ac:dyDescent="0.25">
      <c r="A42" s="110"/>
      <c r="B42" s="111"/>
      <c r="C42" s="110"/>
      <c r="D42" s="112"/>
      <c r="E42" s="112"/>
      <c r="F42" s="112"/>
      <c r="G42" s="113"/>
      <c r="H42" s="112"/>
      <c r="I42" s="114"/>
    </row>
    <row r="43" spans="1:9" ht="13.2" x14ac:dyDescent="0.25">
      <c r="A43" s="110"/>
      <c r="B43" s="111"/>
      <c r="C43" s="110"/>
      <c r="D43" s="112"/>
      <c r="E43" s="112"/>
      <c r="F43" s="112"/>
      <c r="G43" s="113"/>
      <c r="H43" s="112"/>
      <c r="I43" s="114"/>
    </row>
    <row r="44" spans="1:9" ht="13.2" x14ac:dyDescent="0.25">
      <c r="A44" s="110"/>
      <c r="B44" s="111"/>
      <c r="C44" s="110"/>
      <c r="D44" s="112"/>
      <c r="E44" s="112"/>
      <c r="F44" s="112"/>
      <c r="G44" s="113"/>
      <c r="H44" s="112"/>
      <c r="I44" s="114"/>
    </row>
    <row r="45" spans="1:9" ht="13.2" x14ac:dyDescent="0.25">
      <c r="A45" s="110"/>
      <c r="B45" s="111"/>
      <c r="C45" s="110"/>
      <c r="D45" s="112"/>
      <c r="E45" s="112"/>
      <c r="F45" s="112"/>
      <c r="G45" s="113"/>
      <c r="H45" s="112"/>
      <c r="I45" s="114"/>
    </row>
    <row r="46" spans="1:9" ht="13.2" x14ac:dyDescent="0.25">
      <c r="A46" s="110"/>
      <c r="B46" s="111"/>
      <c r="C46" s="110"/>
      <c r="D46" s="112"/>
      <c r="E46" s="112"/>
      <c r="F46" s="112"/>
      <c r="G46" s="113"/>
      <c r="H46" s="112"/>
      <c r="I46" s="114"/>
    </row>
    <row r="47" spans="1:9" ht="13.2" x14ac:dyDescent="0.25">
      <c r="A47" s="110"/>
      <c r="B47" s="111"/>
      <c r="C47" s="110"/>
      <c r="D47" s="112"/>
      <c r="E47" s="112"/>
      <c r="F47" s="112"/>
      <c r="G47" s="113"/>
      <c r="H47" s="112"/>
      <c r="I47" s="114"/>
    </row>
    <row r="48" spans="1:9" ht="13.2" x14ac:dyDescent="0.25">
      <c r="A48" s="110"/>
      <c r="B48" s="111"/>
      <c r="C48" s="110"/>
      <c r="D48" s="112"/>
      <c r="E48" s="112"/>
      <c r="F48" s="112"/>
      <c r="G48" s="113"/>
      <c r="H48" s="112"/>
      <c r="I48" s="114"/>
    </row>
    <row r="49" spans="1:9" ht="13.2" x14ac:dyDescent="0.25">
      <c r="A49" s="110"/>
      <c r="B49" s="111"/>
      <c r="C49" s="110"/>
      <c r="D49" s="112"/>
      <c r="E49" s="112"/>
      <c r="F49" s="112"/>
      <c r="G49" s="113"/>
      <c r="H49" s="112"/>
      <c r="I49" s="114"/>
    </row>
    <row r="50" spans="1:9" ht="13.2" x14ac:dyDescent="0.25">
      <c r="A50" s="110"/>
      <c r="B50" s="111"/>
      <c r="C50" s="110"/>
      <c r="D50" s="112"/>
      <c r="E50" s="112"/>
      <c r="F50" s="112"/>
      <c r="G50" s="113"/>
      <c r="H50" s="112"/>
      <c r="I50" s="114"/>
    </row>
    <row r="51" spans="1:9" ht="13.2" x14ac:dyDescent="0.25">
      <c r="A51" s="110"/>
      <c r="B51" s="111"/>
      <c r="C51" s="110"/>
      <c r="D51" s="112"/>
      <c r="E51" s="112"/>
      <c r="F51" s="112"/>
      <c r="G51" s="113"/>
      <c r="H51" s="112"/>
      <c r="I51" s="114"/>
    </row>
    <row r="52" spans="1:9" ht="13.2" x14ac:dyDescent="0.25">
      <c r="A52" s="110"/>
      <c r="B52" s="111"/>
      <c r="C52" s="110"/>
      <c r="D52" s="112"/>
      <c r="E52" s="112"/>
      <c r="F52" s="112"/>
      <c r="G52" s="113"/>
      <c r="H52" s="112"/>
      <c r="I52" s="114"/>
    </row>
    <row r="53" spans="1:9" ht="13.2" x14ac:dyDescent="0.25">
      <c r="A53" s="110"/>
      <c r="B53" s="111"/>
      <c r="C53" s="110"/>
      <c r="D53" s="112"/>
      <c r="E53" s="112"/>
      <c r="F53" s="112"/>
      <c r="G53" s="113"/>
      <c r="H53" s="112"/>
      <c r="I53" s="114"/>
    </row>
    <row r="54" spans="1:9" ht="13.2" x14ac:dyDescent="0.25">
      <c r="A54" s="110"/>
      <c r="B54" s="111"/>
      <c r="C54" s="110"/>
      <c r="D54" s="112"/>
      <c r="E54" s="112"/>
      <c r="F54" s="112"/>
      <c r="G54" s="113"/>
      <c r="H54" s="112"/>
      <c r="I54" s="114"/>
    </row>
    <row r="55" spans="1:9" ht="13.2" x14ac:dyDescent="0.25">
      <c r="A55" s="110"/>
      <c r="B55" s="111"/>
      <c r="C55" s="110"/>
      <c r="D55" s="112"/>
      <c r="E55" s="112"/>
      <c r="F55" s="112"/>
      <c r="G55" s="113"/>
      <c r="H55" s="112"/>
      <c r="I55" s="114"/>
    </row>
    <row r="56" spans="1:9" ht="13.2" x14ac:dyDescent="0.25">
      <c r="A56" s="110"/>
      <c r="B56" s="111"/>
      <c r="C56" s="110"/>
      <c r="D56" s="112"/>
      <c r="E56" s="112"/>
      <c r="F56" s="112"/>
      <c r="G56" s="113"/>
      <c r="H56" s="112"/>
      <c r="I56" s="114"/>
    </row>
    <row r="57" spans="1:9" ht="13.2" x14ac:dyDescent="0.25">
      <c r="A57" s="110"/>
      <c r="B57" s="111"/>
      <c r="C57" s="110"/>
      <c r="D57" s="112"/>
      <c r="E57" s="112"/>
      <c r="F57" s="112"/>
      <c r="G57" s="113"/>
      <c r="H57" s="112"/>
      <c r="I57" s="114"/>
    </row>
    <row r="58" spans="1:9" ht="13.2" x14ac:dyDescent="0.25">
      <c r="A58" s="110"/>
      <c r="B58" s="111"/>
      <c r="C58" s="110"/>
      <c r="D58" s="112"/>
      <c r="E58" s="112"/>
      <c r="F58" s="112"/>
      <c r="G58" s="113"/>
      <c r="H58" s="112"/>
      <c r="I58" s="114"/>
    </row>
    <row r="59" spans="1:9" ht="13.2" x14ac:dyDescent="0.25">
      <c r="A59" s="110"/>
      <c r="B59" s="111"/>
      <c r="C59" s="110"/>
      <c r="D59" s="112"/>
      <c r="E59" s="112"/>
      <c r="F59" s="112"/>
      <c r="G59" s="113"/>
      <c r="H59" s="112"/>
      <c r="I59" s="114"/>
    </row>
    <row r="60" spans="1:9" ht="13.2" x14ac:dyDescent="0.25">
      <c r="A60" s="110"/>
      <c r="B60" s="111"/>
      <c r="C60" s="110"/>
      <c r="D60" s="112"/>
      <c r="E60" s="112"/>
      <c r="F60" s="112"/>
      <c r="G60" s="113"/>
      <c r="H60" s="112"/>
      <c r="I60" s="114"/>
    </row>
    <row r="61" spans="1:9" ht="13.2" x14ac:dyDescent="0.25">
      <c r="A61" s="110"/>
      <c r="B61" s="111"/>
      <c r="C61" s="110"/>
      <c r="D61" s="112"/>
      <c r="E61" s="112"/>
      <c r="F61" s="112"/>
      <c r="G61" s="113"/>
      <c r="H61" s="112"/>
      <c r="I61" s="114"/>
    </row>
    <row r="62" spans="1:9" ht="13.2" x14ac:dyDescent="0.25">
      <c r="A62" s="110"/>
      <c r="C62" s="110"/>
      <c r="D62" s="112"/>
      <c r="E62" s="112"/>
      <c r="F62" s="112"/>
      <c r="G62" s="113"/>
      <c r="H62" s="112"/>
      <c r="I62" s="114"/>
    </row>
  </sheetData>
  <mergeCells count="2">
    <mergeCell ref="A1:E1"/>
    <mergeCell ref="A3:B3"/>
  </mergeCells>
  <pageMargins left="0.70866141732283472" right="0.70866141732283472" top="0.74803149606299213" bottom="0.74803149606299213" header="0.31496062992125984" footer="0.31496062992125984"/>
  <pageSetup paperSize="9" scale="6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3"/>
  <sheetViews>
    <sheetView showGridLines="0" view="pageBreakPreview" zoomScale="77" zoomScaleNormal="100" zoomScaleSheetLayoutView="77" zoomScalePageLayoutView="50" workbookViewId="0">
      <selection activeCell="A5" sqref="A5:C5"/>
    </sheetView>
  </sheetViews>
  <sheetFormatPr defaultColWidth="9.109375" defaultRowHeight="13.2" x14ac:dyDescent="0.25"/>
  <cols>
    <col min="1" max="1" width="9.33203125" style="169" customWidth="1"/>
    <col min="2" max="2" width="13.44140625" style="169" customWidth="1"/>
    <col min="3" max="3" width="88.6640625" style="169" customWidth="1"/>
    <col min="4" max="4" width="11.109375" style="169" customWidth="1"/>
    <col min="5" max="5" width="12.109375" style="169" customWidth="1"/>
    <col min="6" max="6" width="12.6640625" style="169" customWidth="1"/>
    <col min="7" max="7" width="9.109375" style="169"/>
    <col min="8" max="8" width="9.6640625" style="169" bestFit="1" customWidth="1"/>
    <col min="9" max="16384" width="9.109375" style="169"/>
  </cols>
  <sheetData>
    <row r="1" spans="1:6" ht="13.8" x14ac:dyDescent="0.25">
      <c r="A1" s="191" t="s">
        <v>163</v>
      </c>
      <c r="B1" s="196"/>
      <c r="C1" s="195"/>
      <c r="D1" s="195"/>
      <c r="E1" s="198" t="s">
        <v>221</v>
      </c>
      <c r="F1" s="198" t="s">
        <v>222</v>
      </c>
    </row>
    <row r="2" spans="1:6" ht="13.8" x14ac:dyDescent="0.25">
      <c r="A2" s="187" t="s">
        <v>317</v>
      </c>
      <c r="B2" s="196"/>
      <c r="C2" s="195"/>
      <c r="D2" s="195"/>
      <c r="E2" s="197">
        <v>0</v>
      </c>
      <c r="F2" s="199">
        <v>45685</v>
      </c>
    </row>
    <row r="3" spans="1:6" ht="4.5" customHeight="1" x14ac:dyDescent="0.25">
      <c r="A3" s="187"/>
      <c r="B3" s="196"/>
      <c r="C3" s="195"/>
      <c r="D3" s="195"/>
      <c r="E3" s="195"/>
      <c r="F3" s="192"/>
    </row>
    <row r="4" spans="1:6" ht="13.5" customHeight="1" x14ac:dyDescent="0.25">
      <c r="A4" s="191" t="s">
        <v>164</v>
      </c>
      <c r="B4" s="196"/>
      <c r="C4" s="195"/>
      <c r="D4" s="195"/>
      <c r="E4" s="198" t="s">
        <v>223</v>
      </c>
      <c r="F4" s="192"/>
    </row>
    <row r="5" spans="1:6" ht="18.75" customHeight="1" x14ac:dyDescent="0.25">
      <c r="A5" s="561" t="str">
        <f>'Resumo Med'!A6:G6</f>
        <v xml:space="preserve">New Porto Caio_Cabinda Buildings   </v>
      </c>
      <c r="B5" s="561"/>
      <c r="C5" s="561"/>
      <c r="D5" s="195"/>
      <c r="E5" s="197" t="s">
        <v>162</v>
      </c>
      <c r="F5" s="192"/>
    </row>
    <row r="6" spans="1:6" ht="15.75" customHeight="1" x14ac:dyDescent="0.25">
      <c r="A6" s="561" t="str">
        <f>'Resumo Med'!A8:G8</f>
        <v xml:space="preserve">04_IS PS Building    </v>
      </c>
      <c r="B6" s="561"/>
      <c r="C6" s="561"/>
      <c r="D6" s="195"/>
      <c r="E6" s="197"/>
      <c r="F6" s="192"/>
    </row>
    <row r="7" spans="1:6" ht="4.5" customHeight="1" x14ac:dyDescent="0.25">
      <c r="A7" s="187"/>
      <c r="B7" s="196"/>
      <c r="C7" s="195"/>
      <c r="D7" s="195"/>
      <c r="E7" s="195"/>
      <c r="F7" s="192"/>
    </row>
    <row r="8" spans="1:6" ht="13.8" x14ac:dyDescent="0.25">
      <c r="A8" s="191" t="s">
        <v>216</v>
      </c>
      <c r="B8" s="191"/>
      <c r="C8" s="192"/>
      <c r="D8" s="194"/>
      <c r="E8" s="191" t="s">
        <v>224</v>
      </c>
      <c r="F8" s="192"/>
    </row>
    <row r="9" spans="1:6" ht="13.8" x14ac:dyDescent="0.25">
      <c r="A9" s="193">
        <v>211079</v>
      </c>
      <c r="B9" s="193"/>
      <c r="C9" s="170"/>
      <c r="D9" s="187"/>
      <c r="E9" s="187" t="s">
        <v>50</v>
      </c>
      <c r="F9" s="192"/>
    </row>
    <row r="10" spans="1:6" ht="4.5" customHeight="1" x14ac:dyDescent="0.25">
      <c r="A10" s="193"/>
      <c r="B10" s="193"/>
      <c r="C10" s="187"/>
      <c r="D10" s="187"/>
      <c r="E10" s="187"/>
      <c r="F10" s="192"/>
    </row>
    <row r="11" spans="1:6" ht="13.8" x14ac:dyDescent="0.25">
      <c r="A11" s="562" t="s">
        <v>217</v>
      </c>
      <c r="B11" s="562"/>
      <c r="C11" s="170"/>
      <c r="D11" s="192"/>
      <c r="E11" s="192"/>
      <c r="F11" s="170"/>
    </row>
    <row r="12" spans="1:6" ht="27" customHeight="1" x14ac:dyDescent="0.25">
      <c r="A12" s="187" t="s">
        <v>218</v>
      </c>
      <c r="B12" s="187"/>
      <c r="C12" s="189"/>
      <c r="D12" s="189"/>
      <c r="E12" s="192"/>
      <c r="F12" s="190"/>
    </row>
    <row r="13" spans="1:6" ht="4.5" customHeight="1" x14ac:dyDescent="0.25">
      <c r="A13" s="187"/>
      <c r="B13" s="187"/>
      <c r="C13" s="189"/>
      <c r="D13" s="189"/>
      <c r="E13" s="188"/>
      <c r="F13" s="187"/>
    </row>
    <row r="14" spans="1:6" ht="13.8" x14ac:dyDescent="0.25">
      <c r="A14" s="191" t="s">
        <v>219</v>
      </c>
      <c r="B14" s="190"/>
      <c r="C14" s="189"/>
      <c r="D14" s="189"/>
      <c r="E14" s="188"/>
      <c r="F14" s="187"/>
    </row>
    <row r="15" spans="1:6" ht="21.75" customHeight="1" x14ac:dyDescent="0.25">
      <c r="A15" s="187" t="s">
        <v>220</v>
      </c>
      <c r="B15" s="187"/>
      <c r="C15" s="189"/>
      <c r="D15" s="189"/>
      <c r="E15" s="188"/>
      <c r="F15" s="187"/>
    </row>
    <row r="16" spans="1:6" ht="4.5" customHeight="1" x14ac:dyDescent="0.25">
      <c r="A16" s="170"/>
      <c r="B16" s="170"/>
      <c r="C16" s="170"/>
      <c r="D16" s="170"/>
      <c r="E16" s="170"/>
      <c r="F16" s="186"/>
    </row>
    <row r="17" spans="1:7" ht="36" customHeight="1" x14ac:dyDescent="0.25">
      <c r="A17" s="238" t="s">
        <v>44</v>
      </c>
      <c r="B17" s="563" t="s">
        <v>225</v>
      </c>
      <c r="C17" s="563"/>
      <c r="D17" s="238" t="s">
        <v>43</v>
      </c>
      <c r="E17" s="238" t="s">
        <v>42</v>
      </c>
      <c r="F17" s="239" t="s">
        <v>41</v>
      </c>
      <c r="G17" s="185"/>
    </row>
    <row r="18" spans="1:7" ht="14.25" customHeight="1" x14ac:dyDescent="0.25">
      <c r="A18" s="240"/>
      <c r="B18" s="564"/>
      <c r="C18" s="565"/>
      <c r="D18" s="184"/>
      <c r="E18" s="183"/>
      <c r="F18" s="241"/>
    </row>
    <row r="19" spans="1:7" ht="90" customHeight="1" x14ac:dyDescent="0.25">
      <c r="A19" s="242"/>
      <c r="B19" s="566" t="s">
        <v>315</v>
      </c>
      <c r="C19" s="550"/>
      <c r="D19" s="184"/>
      <c r="E19" s="183"/>
      <c r="F19" s="241"/>
    </row>
    <row r="20" spans="1:7" ht="13.8" x14ac:dyDescent="0.25">
      <c r="A20" s="243">
        <f>'Cap.1'!A8</f>
        <v>1</v>
      </c>
      <c r="B20" s="556" t="str">
        <f>'Cap.1'!B8</f>
        <v xml:space="preserve">SITE AND SAFETY PLAN </v>
      </c>
      <c r="C20" s="557"/>
      <c r="D20" s="182"/>
      <c r="E20" s="181"/>
      <c r="F20" s="244"/>
    </row>
    <row r="21" spans="1:7" ht="14.4" customHeight="1" x14ac:dyDescent="0.25">
      <c r="A21" s="245" t="s">
        <v>18</v>
      </c>
      <c r="B21" s="551" t="str">
        <f>'Cap.1'!B10</f>
        <v>Shipyard</v>
      </c>
      <c r="C21" s="552"/>
      <c r="D21" s="184"/>
      <c r="E21" s="336"/>
      <c r="F21" s="241"/>
    </row>
    <row r="22" spans="1:7" ht="143.4" customHeight="1" x14ac:dyDescent="0.25">
      <c r="A22" s="173" t="s">
        <v>19</v>
      </c>
      <c r="B22" s="566" t="str">
        <f>'Cap.1'!B12</f>
        <v>Assembly, construction, maintenance, dismantling and demolition of the Shipyard, complying with the requirements relating to Safety, Hygiene and Health at work, re-establishment of all the easements and servitudes that need to be executed, implementation of the PPGRCD, development and implementation of the Safety and Health Plan, preparation of Final Screens and User Manuals for the various specialties, as well as the construction of accesses to the site and its internal easements, in accordance with the legislation in force, including all the facilities, equipment and infrastructures needed to support and carry out the contract, scaffolding, temporary roofs, identification panels, fencing of the site, mobilization of equipment to carry out the work, final cleaning of the site within the intervention limits, as well as all the necessary work and materials.</v>
      </c>
      <c r="C22" s="550"/>
      <c r="D22" s="232" t="str">
        <f>'Cap.1'!I12</f>
        <v>vg</v>
      </c>
      <c r="E22" s="232">
        <f>'Cap.1'!I13</f>
        <v>1</v>
      </c>
      <c r="F22" s="241"/>
    </row>
    <row r="23" spans="1:7" ht="19.8" customHeight="1" x14ac:dyDescent="0.25">
      <c r="A23" s="245" t="str">
        <f>'Cap.1'!A14</f>
        <v>1.2</v>
      </c>
      <c r="B23" s="551" t="str">
        <f>'Cap.1'!B14</f>
        <v>Final Screenshots</v>
      </c>
      <c r="C23" s="552"/>
      <c r="D23" s="173"/>
      <c r="E23" s="232"/>
      <c r="F23" s="241"/>
    </row>
    <row r="24" spans="1:7" ht="26.4" customHeight="1" x14ac:dyDescent="0.25">
      <c r="A24" s="246" t="s">
        <v>59</v>
      </c>
      <c r="B24" s="541" t="str">
        <f>'Cap.1'!B15</f>
        <v>Execution and supply to the Owner of the Work, the final screens of the work in digital format.</v>
      </c>
      <c r="C24" s="542"/>
      <c r="D24" s="232" t="str">
        <f>'Cap.1'!I17</f>
        <v>vg</v>
      </c>
      <c r="E24" s="232">
        <f>'Cap.1'!I18</f>
        <v>1</v>
      </c>
      <c r="F24" s="241"/>
    </row>
    <row r="25" spans="1:7" ht="18.75" hidden="1" customHeight="1" x14ac:dyDescent="0.25">
      <c r="A25" s="243">
        <f>'Cap.2'!A8</f>
        <v>2</v>
      </c>
      <c r="B25" s="556" t="str">
        <f>'Cap.2'!B8</f>
        <v xml:space="preserve">- DEMOLITION / REMOVAL  </v>
      </c>
      <c r="C25" s="557"/>
      <c r="D25" s="179"/>
      <c r="E25" s="337"/>
      <c r="F25" s="247"/>
    </row>
    <row r="26" spans="1:7" ht="43.5" hidden="1" customHeight="1" x14ac:dyDescent="0.25">
      <c r="A26" s="248"/>
      <c r="B26" s="541"/>
      <c r="C26" s="542"/>
      <c r="D26" s="173"/>
      <c r="E26" s="232"/>
      <c r="F26" s="241"/>
    </row>
    <row r="27" spans="1:7" ht="20.25" customHeight="1" x14ac:dyDescent="0.25">
      <c r="A27" s="243" t="str">
        <f>'Cap.3'!A8</f>
        <v>3</v>
      </c>
      <c r="B27" s="556" t="str">
        <f>'Cap.3'!B8</f>
        <v xml:space="preserve">-  CONSTRUCTION </v>
      </c>
      <c r="C27" s="557"/>
      <c r="D27" s="179"/>
      <c r="E27" s="337"/>
      <c r="F27" s="247"/>
    </row>
    <row r="28" spans="1:7" ht="22.5" customHeight="1" x14ac:dyDescent="0.25">
      <c r="A28" s="245" t="str">
        <f>'Cap.3'!A9</f>
        <v>3.1</v>
      </c>
      <c r="B28" s="551" t="str">
        <f>'Cap.3'!B9</f>
        <v>Paredes Exteriores</v>
      </c>
      <c r="C28" s="552"/>
      <c r="D28" s="180"/>
      <c r="E28" s="338"/>
      <c r="F28" s="249"/>
    </row>
    <row r="29" spans="1:7" ht="58.8" customHeight="1" x14ac:dyDescent="0.25">
      <c r="A29" s="509" t="s">
        <v>47</v>
      </c>
      <c r="B29" s="541" t="str">
        <f>'Cap.3'!B10</f>
        <v xml:space="preserve">Supply and construction of a 40x20x20cm hollow concrete block wall, laid with cement and sand mortar at a ratio of 1:4, including cement and sand mortar at a ratio of 1:3, concrete lintels and all the work necessary for a good finish. </v>
      </c>
      <c r="C29" s="542"/>
      <c r="D29" s="173" t="str">
        <f>'Cap.3'!I12</f>
        <v>m²</v>
      </c>
      <c r="E29" s="232">
        <f>'Cap.3'!I13</f>
        <v>380.12</v>
      </c>
      <c r="F29" s="249"/>
    </row>
    <row r="30" spans="1:7" ht="15.75" customHeight="1" x14ac:dyDescent="0.25">
      <c r="A30" s="507" t="s">
        <v>95</v>
      </c>
      <c r="B30" s="560" t="str">
        <f>'Cap.3'!B13</f>
        <v>Interior Walls</v>
      </c>
      <c r="C30" s="552"/>
      <c r="D30" s="505"/>
      <c r="E30" s="506"/>
      <c r="F30" s="504"/>
    </row>
    <row r="31" spans="1:7" ht="61.2" customHeight="1" x14ac:dyDescent="0.25">
      <c r="A31" s="508" t="s">
        <v>119</v>
      </c>
      <c r="B31" s="541" t="str">
        <f>'Cap.3'!B14</f>
        <v xml:space="preserve">Supply and construction of a 40x20x15cm hollow concrete block wall, laid with cement and sand mortar at a ratio of 1:4, including cement and sand mortar at a ratio of 1:3, concrete lintels and all the work necessary for a good finish. </v>
      </c>
      <c r="C31" s="542"/>
      <c r="D31" s="505" t="str">
        <f>'Cap.3'!I17</f>
        <v>m²</v>
      </c>
      <c r="E31" s="506">
        <f>'Cap.3'!I18</f>
        <v>338.41000000000008</v>
      </c>
      <c r="F31" s="504"/>
    </row>
    <row r="32" spans="1:7" ht="20.25" customHeight="1" x14ac:dyDescent="0.25">
      <c r="A32" s="243" t="str">
        <f>'Cap.4'!A8</f>
        <v>4</v>
      </c>
      <c r="B32" s="558" t="str">
        <f>'Cap.4'!B8</f>
        <v xml:space="preserve">- REBOOTS  </v>
      </c>
      <c r="C32" s="559"/>
      <c r="D32" s="179"/>
      <c r="E32" s="337"/>
      <c r="F32" s="244"/>
    </row>
    <row r="33" spans="1:6" ht="21.75" customHeight="1" x14ac:dyDescent="0.25">
      <c r="A33" s="242" t="str">
        <f>'Cap.4'!A9</f>
        <v>4.1</v>
      </c>
      <c r="B33" s="551" t="str">
        <f>'Cap.4'!B9</f>
        <v>Exterior Walls</v>
      </c>
      <c r="C33" s="552"/>
      <c r="D33" s="180"/>
      <c r="E33" s="338"/>
      <c r="F33" s="241"/>
    </row>
    <row r="34" spans="1:6" ht="34.799999999999997" customHeight="1" x14ac:dyDescent="0.25">
      <c r="A34" s="173" t="str">
        <f>'Cap.4'!A10</f>
        <v>4.1.1</v>
      </c>
      <c r="B34" s="541" t="str">
        <f>'Cap.4'!B10</f>
        <v>Supply and execution of splashing, plastering and rendering on exterior walls with cement mortar 1:3, 9 mm thick, 6 mm thick cement mortar 1:2.5, well leveled, finishes and all work necessary for a good finish.</v>
      </c>
      <c r="C34" s="542"/>
      <c r="D34" s="173" t="str">
        <f>'Cap.4'!I12</f>
        <v>m²</v>
      </c>
      <c r="E34" s="232">
        <f>'Cap.4'!I13</f>
        <v>380.12</v>
      </c>
      <c r="F34" s="249"/>
    </row>
    <row r="35" spans="1:6" ht="22.2" customHeight="1" x14ac:dyDescent="0.25">
      <c r="A35" s="345" t="s">
        <v>13</v>
      </c>
      <c r="B35" s="554" t="str">
        <f>'Cap.4'!B14</f>
        <v>Interior Walls</v>
      </c>
      <c r="C35" s="552"/>
      <c r="D35" s="418"/>
      <c r="E35" s="333"/>
      <c r="F35" s="325"/>
    </row>
    <row r="36" spans="1:6" ht="49.8" customHeight="1" x14ac:dyDescent="0.25">
      <c r="A36" s="246" t="s">
        <v>14</v>
      </c>
      <c r="B36" s="541" t="str">
        <f>'Cap.4'!B15</f>
        <v>Supply and execution of splashing, plastering and rendering on interior walls on two sides, 1:2 cement mortar 6 mm thick, well plastered, 1:3 cement mortar 9 mm thick, including fiberglass mesh at the masonry/concrete transition, finishes and all work necessary for a good finish.</v>
      </c>
      <c r="C36" s="542"/>
      <c r="D36" s="173" t="str">
        <f>'Cap.4'!I17</f>
        <v>m²</v>
      </c>
      <c r="E36" s="232">
        <f>'Cap.4'!I18</f>
        <v>562.51</v>
      </c>
      <c r="F36" s="249"/>
    </row>
    <row r="37" spans="1:6" ht="18" customHeight="1" x14ac:dyDescent="0.25">
      <c r="A37" s="242" t="s">
        <v>67</v>
      </c>
      <c r="B37" s="551" t="str">
        <f>'Cap.4'!B19</f>
        <v xml:space="preserve"> Ceilings</v>
      </c>
      <c r="C37" s="552"/>
      <c r="D37" s="418"/>
      <c r="E37" s="333"/>
      <c r="F37" s="325"/>
    </row>
    <row r="38" spans="1:6" ht="50.4" customHeight="1" x14ac:dyDescent="0.25">
      <c r="A38" s="332" t="s">
        <v>80</v>
      </c>
      <c r="B38" s="553" t="str">
        <f>'Cap.4'!B20</f>
        <v>Supply and execution of splashing, plastering and plastering of ceilings with well-plastered cement mortar
5mm thick 1:3 cement mortar, including finishes and all work necessary for a good finish.</v>
      </c>
      <c r="C38" s="542"/>
      <c r="D38" s="418" t="str">
        <f>'Cap.4'!I22</f>
        <v>m²</v>
      </c>
      <c r="E38" s="333">
        <f>'Cap.4'!I23</f>
        <v>323.03999999999996</v>
      </c>
      <c r="F38" s="325"/>
    </row>
    <row r="39" spans="1:6" ht="24.6" customHeight="1" x14ac:dyDescent="0.25">
      <c r="A39" s="243" t="str">
        <f>'Cap.5'!A8</f>
        <v>5</v>
      </c>
      <c r="B39" s="547" t="str">
        <f>'Cap.5'!B8</f>
        <v xml:space="preserve">- PAVEMENTS / FILLINGS  </v>
      </c>
      <c r="C39" s="548"/>
      <c r="D39" s="179"/>
      <c r="E39" s="337"/>
      <c r="F39" s="244"/>
    </row>
    <row r="40" spans="1:6" ht="21.75" customHeight="1" x14ac:dyDescent="0.25">
      <c r="A40" s="327" t="s">
        <v>15</v>
      </c>
      <c r="B40" s="328" t="str">
        <f>'Cap.5'!B9</f>
        <v>Floors</v>
      </c>
      <c r="C40" s="329"/>
      <c r="D40" s="330"/>
      <c r="E40" s="339"/>
      <c r="F40" s="331"/>
    </row>
    <row r="41" spans="1:6" ht="33" customHeight="1" x14ac:dyDescent="0.25">
      <c r="A41" s="246" t="s">
        <v>78</v>
      </c>
      <c r="B41" s="549" t="str">
        <f>'Cap.5'!B10</f>
        <v xml:space="preserve">Supply and installation of a 1:3 cement-sand screed to regularize the interior floor, 20mm thick, for subsequent finishing, including finishes and joints, as well as all the work necessary for a good finish. </v>
      </c>
      <c r="C41" s="550"/>
      <c r="D41" s="333" t="str">
        <f>'Cap.5'!I12</f>
        <v>m²</v>
      </c>
      <c r="E41" s="232">
        <f>'Cap.5'!I13</f>
        <v>337.35</v>
      </c>
      <c r="F41" s="241"/>
    </row>
    <row r="42" spans="1:6" ht="22.8" customHeight="1" x14ac:dyDescent="0.25">
      <c r="A42" s="245" t="s">
        <v>77</v>
      </c>
      <c r="B42" s="543" t="str">
        <f>'Cap.5'!B14</f>
        <v>Roofs</v>
      </c>
      <c r="C42" s="544"/>
      <c r="D42" s="232"/>
      <c r="E42" s="232"/>
      <c r="F42" s="241"/>
    </row>
    <row r="43" spans="1:6" ht="39" customHeight="1" x14ac:dyDescent="0.25">
      <c r="A43" s="332" t="s">
        <v>79</v>
      </c>
      <c r="B43" s="555" t="str">
        <f>'Cap.5'!B15</f>
        <v xml:space="preserve">Supply and installation of a 30mm-thick lightweight concrete formwork layer to form a 2% slope, including finishes and joints, as well as all the work necessary for a good finish.  </v>
      </c>
      <c r="C43" s="550"/>
      <c r="D43" s="232" t="str">
        <f>'Cap.5'!I17</f>
        <v>m²</v>
      </c>
      <c r="E43" s="333">
        <f>'Cap.5'!H16</f>
        <v>180.87</v>
      </c>
      <c r="F43" s="326"/>
    </row>
    <row r="44" spans="1:6" ht="37.799999999999997" customHeight="1" x14ac:dyDescent="0.25">
      <c r="A44" s="332" t="s">
        <v>90</v>
      </c>
      <c r="B44" s="553" t="str">
        <f>'Cap.5'!B19</f>
        <v xml:space="preserve">Supply and installation of cement and sand levelling mortar to a thickness of 1:2.5, 30mm thick, including finishes and joints, as well as all the work necessary for a good finish.  </v>
      </c>
      <c r="C44" s="542"/>
      <c r="D44" s="333" t="str">
        <f>'Cap.5'!I21</f>
        <v>m²</v>
      </c>
      <c r="E44" s="333">
        <f>'Cap.5'!H20</f>
        <v>180.87</v>
      </c>
      <c r="F44" s="326"/>
    </row>
    <row r="45" spans="1:6" ht="23.25" customHeight="1" x14ac:dyDescent="0.25">
      <c r="A45" s="243" t="str">
        <f>'Cap.6'!A8</f>
        <v>6</v>
      </c>
      <c r="B45" s="545" t="str">
        <f>'Cap.6'!B8</f>
        <v xml:space="preserve">- WATERPROOFING / INSULATION </v>
      </c>
      <c r="C45" s="546"/>
      <c r="D45" s="177"/>
      <c r="E45" s="340"/>
      <c r="F45" s="244"/>
    </row>
    <row r="46" spans="1:6" ht="23.25" customHeight="1" x14ac:dyDescent="0.25">
      <c r="A46" s="245" t="s">
        <v>35</v>
      </c>
      <c r="B46" s="551" t="str">
        <f>'Cap.6'!B9</f>
        <v>Floors</v>
      </c>
      <c r="C46" s="552"/>
      <c r="D46" s="334"/>
      <c r="E46" s="341"/>
      <c r="F46" s="331"/>
    </row>
    <row r="47" spans="1:6" ht="40.200000000000003" customHeight="1" x14ac:dyDescent="0.25">
      <c r="A47" s="246" t="s">
        <v>60</v>
      </c>
      <c r="B47" s="541" t="str">
        <f>'Cap.6'!B10</f>
        <v xml:space="preserve">Supply and application of 2mm thick polymeric cementitious waterproofing mortar, including all work necessary for a good finish. (NOTE - The waterproofing should extend 30cm vertically along the wall). </v>
      </c>
      <c r="C47" s="542"/>
      <c r="D47" s="232" t="str">
        <f>'Cap.6'!I16</f>
        <v>m²</v>
      </c>
      <c r="E47" s="232">
        <f>'Cap.6'!I17</f>
        <v>337.35</v>
      </c>
      <c r="F47" s="241"/>
    </row>
    <row r="48" spans="1:6" ht="34.200000000000003" customHeight="1" x14ac:dyDescent="0.25">
      <c r="A48" s="246" t="s">
        <v>72</v>
      </c>
      <c r="B48" s="553" t="str">
        <f>'Cap.6'!B14</f>
        <v xml:space="preserve">Supply and application of a layer of cement paste for adhesion, on a concrete slab, including all work necessary for a good finish.  </v>
      </c>
      <c r="C48" s="542"/>
      <c r="D48" s="333" t="str">
        <f>'Cap.6'!I16</f>
        <v>m²</v>
      </c>
      <c r="E48" s="333">
        <f>'Cap.6'!I17</f>
        <v>337.35</v>
      </c>
      <c r="F48" s="326"/>
    </row>
    <row r="49" spans="1:6" ht="21" customHeight="1" x14ac:dyDescent="0.25">
      <c r="A49" s="335" t="s">
        <v>64</v>
      </c>
      <c r="B49" s="554" t="str">
        <f>'Cap.6'!B19</f>
        <v>Exterior Walls</v>
      </c>
      <c r="C49" s="552"/>
      <c r="D49" s="333"/>
      <c r="E49" s="333"/>
      <c r="F49" s="326"/>
    </row>
    <row r="50" spans="1:6" ht="37.799999999999997" customHeight="1" x14ac:dyDescent="0.25">
      <c r="A50" s="332" t="s">
        <v>65</v>
      </c>
      <c r="B50" s="553" t="str">
        <f>'Cap.6'!B20</f>
        <v>Supply and application of a layer of extruded polystyrene board insulation 120 mm/75, mm thick, including all the work necessary for a good finish.</v>
      </c>
      <c r="C50" s="542"/>
      <c r="D50" s="333" t="str">
        <f>'Cap.6'!I22</f>
        <v>m²</v>
      </c>
      <c r="E50" s="333">
        <f>'Cap.6'!I23</f>
        <v>68.86</v>
      </c>
      <c r="F50" s="326"/>
    </row>
    <row r="51" spans="1:6" ht="24" customHeight="1" x14ac:dyDescent="0.25">
      <c r="A51" s="246" t="s">
        <v>91</v>
      </c>
      <c r="B51" s="553" t="str">
        <f>'Cap.6'!B24</f>
        <v>Supply and application of adhesive for fixing studs, including all work necessary for a good finish.</v>
      </c>
      <c r="C51" s="542"/>
      <c r="D51" s="232" t="str">
        <f>'Cap.6'!I26</f>
        <v>m²</v>
      </c>
      <c r="E51" s="232">
        <f>'Cap.6'!I27</f>
        <v>68.86</v>
      </c>
      <c r="F51" s="241"/>
    </row>
    <row r="52" spans="1:6" ht="38.4" customHeight="1" x14ac:dyDescent="0.25">
      <c r="A52" s="246" t="s">
        <v>92</v>
      </c>
      <c r="B52" s="553" t="str">
        <f>'Cap.6'!B28</f>
        <v>Supply and application of 6mm-thick plastic adhesive putty, with alkaline fiberglass mesh affixed in the middle, flexible, water-resistant putty, with a brushed finish, including all work necessary for a good finish.</v>
      </c>
      <c r="C52" s="542"/>
      <c r="D52" s="232" t="str">
        <f>'Cap.6'!I30</f>
        <v>m²</v>
      </c>
      <c r="E52" s="232">
        <f>'Cap.6'!I31</f>
        <v>68.86</v>
      </c>
      <c r="F52" s="241"/>
    </row>
    <row r="53" spans="1:6" ht="21.75" customHeight="1" x14ac:dyDescent="0.25">
      <c r="A53" s="245" t="s">
        <v>73</v>
      </c>
      <c r="B53" s="551" t="str">
        <f>'Cap.6'!B32</f>
        <v>Flaps and roof</v>
      </c>
      <c r="C53" s="552"/>
      <c r="D53" s="333"/>
      <c r="E53" s="333"/>
      <c r="F53" s="326"/>
    </row>
    <row r="54" spans="1:6" ht="39" customHeight="1" x14ac:dyDescent="0.25">
      <c r="A54" s="332" t="s">
        <v>74</v>
      </c>
      <c r="B54" s="541" t="str">
        <f>'Cap.6'!B33</f>
        <v xml:space="preserve">Supply and application of insulation in 80mm thick extruded polystylene sheets, including all work necessary for a good finish. (NOTE - The waterproofing should extend 30cm vertically down the wall). </v>
      </c>
      <c r="C54" s="542"/>
      <c r="D54" s="333" t="str">
        <f>'Cap.6'!I35</f>
        <v>m²</v>
      </c>
      <c r="E54" s="333">
        <f>'Cap.6'!I36</f>
        <v>180.87</v>
      </c>
      <c r="F54" s="326"/>
    </row>
    <row r="55" spans="1:6" ht="44.4" customHeight="1" x14ac:dyDescent="0.25">
      <c r="A55" s="332" t="s">
        <v>75</v>
      </c>
      <c r="B55" s="553" t="str">
        <f>'Cap.6'!B37</f>
        <v xml:space="preserve">Supply and application of roof waterproofing with 0.4mm thick polyethylene film, including all work necessary for a good finish. (NOTE - The waterproofing should extend 30cm vertically down the wall). </v>
      </c>
      <c r="C55" s="542"/>
      <c r="D55" s="333" t="str">
        <f>'Cap.6'!I39</f>
        <v>m²</v>
      </c>
      <c r="E55" s="333">
        <f>'Cap.6'!I40</f>
        <v>180.87</v>
      </c>
      <c r="F55" s="326"/>
    </row>
    <row r="56" spans="1:6" ht="54.6" customHeight="1" x14ac:dyDescent="0.25">
      <c r="A56" s="332" t="s">
        <v>76</v>
      </c>
      <c r="B56" s="553" t="str">
        <f>'Cap.6'!B41</f>
        <v xml:space="preserve">Supply and application of roof waterproofing using a 4mm thick roll of polyester asphalt fabric, including all the work necessary for a good finish. (NOTE - The waterproofing should extend 30cm vertically along the wall). </v>
      </c>
      <c r="C56" s="542"/>
      <c r="D56" s="333" t="str">
        <f>'Cap.6'!I43</f>
        <v>m²</v>
      </c>
      <c r="E56" s="333">
        <f>'Cap.6'!I44</f>
        <v>180.87</v>
      </c>
      <c r="F56" s="326"/>
    </row>
    <row r="57" spans="1:6" ht="20.25" customHeight="1" x14ac:dyDescent="0.25">
      <c r="A57" s="243" t="str">
        <f>'Cap.7'!A8</f>
        <v>7</v>
      </c>
      <c r="B57" s="567" t="str">
        <f>'Cap.7'!B8</f>
        <v xml:space="preserve">- ROOFING </v>
      </c>
      <c r="C57" s="568"/>
      <c r="D57" s="177"/>
      <c r="E57" s="340"/>
      <c r="F57" s="244"/>
    </row>
    <row r="58" spans="1:6" ht="55.2" customHeight="1" x14ac:dyDescent="0.25">
      <c r="A58" s="246" t="s">
        <v>39</v>
      </c>
      <c r="B58" s="549" t="str">
        <f>'Cap.7'!B9</f>
        <v>Supply and installation of 12 mm thick ornamental plasterboard with self-tapping screws, opening filled with filler
light steel beams (double layer), including all work necessary for a good finish. TEC.01</v>
      </c>
      <c r="C58" s="550"/>
      <c r="D58" s="232" t="str">
        <f>'Cap.7'!I11</f>
        <v>m²</v>
      </c>
      <c r="E58" s="232">
        <f>'Cap.7'!I12</f>
        <v>249.58999999999997</v>
      </c>
      <c r="F58" s="241"/>
    </row>
    <row r="59" spans="1:6" ht="36.6" customHeight="1" x14ac:dyDescent="0.25">
      <c r="A59" s="510" t="s">
        <v>96</v>
      </c>
      <c r="B59" s="549" t="str">
        <f>'Cap.8'!B13</f>
        <v>Supply and installation of 0.65mm thick zinc sheet metal ruff, including bending, folding and fixing, and all work necessary for a good finish.</v>
      </c>
      <c r="C59" s="550"/>
      <c r="D59" s="506" t="str">
        <f>'Cap.7'!I13</f>
        <v>m²</v>
      </c>
      <c r="E59" s="506">
        <f>'Cap.7'!I14</f>
        <v>73.449999999999989</v>
      </c>
      <c r="F59" s="511"/>
    </row>
    <row r="60" spans="1:6" ht="20.25" customHeight="1" x14ac:dyDescent="0.25">
      <c r="A60" s="250" t="str">
        <f>'Cap.8'!A8</f>
        <v>8</v>
      </c>
      <c r="B60" s="587" t="str">
        <f>'Cap.8'!B8</f>
        <v xml:space="preserve">- COVERINGS </v>
      </c>
      <c r="C60" s="588"/>
      <c r="D60" s="178"/>
      <c r="E60" s="342"/>
      <c r="F60" s="251"/>
    </row>
    <row r="61" spans="1:6" ht="36.6" customHeight="1" x14ac:dyDescent="0.25">
      <c r="A61" s="246" t="s">
        <v>71</v>
      </c>
      <c r="B61" s="566" t="str">
        <f>'Cap.8'!B9</f>
        <v>Execution of a reinforced concrete slab roof, including fixing accessories and all the work necessary for a perfect finish.</v>
      </c>
      <c r="C61" s="569"/>
      <c r="D61" s="333" t="str">
        <f>'Cap.8'!I11</f>
        <v>m²</v>
      </c>
      <c r="E61" s="333">
        <f>'Cap.8'!I12</f>
        <v>180.87</v>
      </c>
      <c r="F61" s="326"/>
    </row>
    <row r="62" spans="1:6" ht="42" customHeight="1" x14ac:dyDescent="0.25">
      <c r="A62" s="246" t="s">
        <v>120</v>
      </c>
      <c r="B62" s="553" t="str">
        <f>'Cap.8'!B13</f>
        <v>Supply and installation of 0.65mm thick zinc sheet metal ruff, including bending, folding and fixing, and all work necessary for a good finish.</v>
      </c>
      <c r="C62" s="542"/>
      <c r="D62" s="232" t="str">
        <f>'Cap.8'!I15</f>
        <v>m²</v>
      </c>
      <c r="E62" s="232">
        <f>'Cap.8'!I16</f>
        <v>66.819999999999993</v>
      </c>
      <c r="F62" s="241"/>
    </row>
    <row r="63" spans="1:6" ht="13.8" x14ac:dyDescent="0.25">
      <c r="A63" s="243" t="str">
        <f>'Cap.9'!A8</f>
        <v>9</v>
      </c>
      <c r="B63" s="589" t="str">
        <f>'Cap.9'!B8</f>
        <v xml:space="preserve">-  ROOFING  </v>
      </c>
      <c r="C63" s="590"/>
      <c r="D63" s="177"/>
      <c r="E63" s="340"/>
      <c r="F63" s="244"/>
    </row>
    <row r="64" spans="1:6" ht="21" customHeight="1" x14ac:dyDescent="0.25">
      <c r="A64" s="245" t="s">
        <v>23</v>
      </c>
      <c r="B64" s="578" t="str">
        <f>'Cap.9'!B9</f>
        <v>Floors</v>
      </c>
      <c r="C64" s="569"/>
      <c r="D64" s="175"/>
      <c r="E64" s="343"/>
      <c r="F64" s="241"/>
    </row>
    <row r="65" spans="1:6" ht="36" customHeight="1" x14ac:dyDescent="0.25">
      <c r="A65" s="246" t="s">
        <v>61</v>
      </c>
      <c r="B65" s="583" t="str">
        <f>'Cap.9'!B10</f>
        <v>Supply and laying of 10mm thick porcelain tiles on the floor, including all work necessary for a good finish. PAV01</v>
      </c>
      <c r="C65" s="569"/>
      <c r="D65" s="232" t="str">
        <f>'Cap.9'!I12</f>
        <v>m²</v>
      </c>
      <c r="E65" s="232">
        <f>'Cap.9'!I13</f>
        <v>118.31</v>
      </c>
      <c r="F65" s="241"/>
    </row>
    <row r="66" spans="1:6" ht="42" customHeight="1" x14ac:dyDescent="0.25">
      <c r="A66" s="246" t="s">
        <v>62</v>
      </c>
      <c r="B66" s="583" t="str">
        <f>'Cap.9'!B14</f>
        <v>Supply and laying of 10mm thick non-slip porcelain tiles on the floor, including all the work necessary for a good finish. PAV02</v>
      </c>
      <c r="C66" s="569"/>
      <c r="D66" s="232" t="str">
        <f>'Cap.9'!I18</f>
        <v>m²</v>
      </c>
      <c r="E66" s="232">
        <f>'Cap.9'!I16</f>
        <v>84.05</v>
      </c>
      <c r="F66" s="241"/>
    </row>
    <row r="67" spans="1:6" ht="39" customHeight="1" x14ac:dyDescent="0.25">
      <c r="A67" s="510" t="s">
        <v>70</v>
      </c>
      <c r="B67" s="583" t="str">
        <f>'Cap.9'!B17</f>
        <v>Supply and laying of 10 mm thick porcelain tiles on the floor, including all work necessary for a good finish. PAV03</v>
      </c>
      <c r="C67" s="569"/>
      <c r="D67" s="506" t="str">
        <f>'Cap.9'!I18</f>
        <v>m²</v>
      </c>
      <c r="E67" s="506">
        <f>'Cap.9'!I19</f>
        <v>100.61</v>
      </c>
      <c r="F67" s="511"/>
    </row>
    <row r="68" spans="1:6" ht="37.799999999999997" customHeight="1" x14ac:dyDescent="0.25">
      <c r="A68" s="510" t="s">
        <v>97</v>
      </c>
      <c r="B68" s="583" t="str">
        <f>'Cap.9'!B21</f>
        <v>Supply and laying of 12 mm thick non-slip ceramic tiles on the floor, including all work necessary for a good finish. PAV06</v>
      </c>
      <c r="C68" s="569"/>
      <c r="D68" s="506" t="str">
        <f>'Cap.9'!I23</f>
        <v>m²</v>
      </c>
      <c r="E68" s="506">
        <f>'Cap.9'!I24</f>
        <v>12.81</v>
      </c>
      <c r="F68" s="511"/>
    </row>
    <row r="69" spans="1:6" ht="21.75" customHeight="1" x14ac:dyDescent="0.25">
      <c r="A69" s="246" t="s">
        <v>63</v>
      </c>
      <c r="B69" s="554" t="str">
        <f>'Cap.9'!B25</f>
        <v>Walls</v>
      </c>
      <c r="C69" s="552"/>
      <c r="D69" s="333"/>
      <c r="E69" s="333"/>
      <c r="F69" s="326"/>
    </row>
    <row r="70" spans="1:6" ht="36.6" customHeight="1" x14ac:dyDescent="0.25">
      <c r="A70" s="246" t="s">
        <v>66</v>
      </c>
      <c r="B70" s="553" t="str">
        <f>'Cap.9'!B26</f>
        <v>Supply and laying of 5 mm thick tiles on interior walls, including all work necessary for a good finish. PAR 02</v>
      </c>
      <c r="C70" s="542"/>
      <c r="D70" s="333" t="str">
        <f>'Cap.9'!I28</f>
        <v>m²</v>
      </c>
      <c r="E70" s="333">
        <f>'Cap.9'!I29</f>
        <v>153.05000000000001</v>
      </c>
      <c r="F70" s="326"/>
    </row>
    <row r="71" spans="1:6" ht="18.75" customHeight="1" x14ac:dyDescent="0.25">
      <c r="A71" s="243" t="str">
        <f>'Cap.10'!A8</f>
        <v>10</v>
      </c>
      <c r="B71" s="567" t="str">
        <f>'Cap.10'!B8</f>
        <v xml:space="preserve">- PAINTING </v>
      </c>
      <c r="C71" s="568"/>
      <c r="D71" s="177"/>
      <c r="E71" s="340"/>
      <c r="F71" s="247"/>
    </row>
    <row r="72" spans="1:6" ht="24.9" customHeight="1" x14ac:dyDescent="0.25">
      <c r="A72" s="245" t="str">
        <f>'Cap.10'!A9</f>
        <v>10.1</v>
      </c>
      <c r="B72" s="551" t="str">
        <f>'Cap.10'!B9</f>
        <v>Exterior Walls</v>
      </c>
      <c r="C72" s="552"/>
      <c r="D72" s="175"/>
      <c r="E72" s="343"/>
      <c r="F72" s="249"/>
    </row>
    <row r="73" spans="1:6" ht="33.6" customHeight="1" x14ac:dyDescent="0.25">
      <c r="A73" s="246" t="str">
        <f>'Cap.10'!A10</f>
        <v>10.1.1</v>
      </c>
      <c r="B73" s="583" t="str">
        <f>'Cap.10'!B10</f>
        <v>Supply and application of paint on exterior walls, including cleaning and all work necessary for a perfect finish.  PAR01</v>
      </c>
      <c r="C73" s="569"/>
      <c r="D73" s="232" t="str">
        <f>'Cap.10'!I12</f>
        <v>m²</v>
      </c>
      <c r="E73" s="232">
        <f>'Cap.10'!I13</f>
        <v>380.12</v>
      </c>
      <c r="F73" s="241"/>
    </row>
    <row r="74" spans="1:6" ht="19.5" customHeight="1" x14ac:dyDescent="0.25">
      <c r="A74" s="245" t="s">
        <v>37</v>
      </c>
      <c r="B74" s="584" t="str">
        <f>'Cap.10'!B16</f>
        <v>Interior Walls</v>
      </c>
      <c r="C74" s="579"/>
      <c r="D74" s="232"/>
      <c r="E74" s="232"/>
      <c r="F74" s="241"/>
    </row>
    <row r="75" spans="1:6" ht="32.4" customHeight="1" x14ac:dyDescent="0.25">
      <c r="A75" s="246" t="s">
        <v>52</v>
      </c>
      <c r="B75" s="583" t="str">
        <f>'Cap.10'!B17</f>
        <v>Supply and application of interior wall paint, including cleaning and all work necessary for a good finish. PAR02</v>
      </c>
      <c r="C75" s="569"/>
      <c r="D75" s="333" t="str">
        <f>'Cap.10'!I19</f>
        <v>m²</v>
      </c>
      <c r="E75" s="333">
        <f>'Cap.10'!I20</f>
        <v>409.46</v>
      </c>
      <c r="F75" s="326"/>
    </row>
    <row r="76" spans="1:6" ht="20.25" customHeight="1" x14ac:dyDescent="0.25">
      <c r="A76" s="335" t="s">
        <v>68</v>
      </c>
      <c r="B76" s="584" t="str">
        <f>'Cap.10'!B21</f>
        <v>Ceilings</v>
      </c>
      <c r="C76" s="579"/>
      <c r="D76" s="333"/>
      <c r="E76" s="333"/>
      <c r="F76" s="326"/>
    </row>
    <row r="77" spans="1:6" ht="33.6" customHeight="1" x14ac:dyDescent="0.25">
      <c r="A77" s="332" t="s">
        <v>69</v>
      </c>
      <c r="B77" s="583" t="str">
        <f>'Cap.10'!B22</f>
        <v xml:space="preserve">Supply and application of false ceiling paint with one coat of primer and two coats of paint, including cleaning and all work necessary for a good finish. TEC 01 </v>
      </c>
      <c r="C77" s="569"/>
      <c r="D77" s="333" t="str">
        <f>'Cap.10'!I24</f>
        <v>m²</v>
      </c>
      <c r="E77" s="333">
        <f>'Cap.10'!I25</f>
        <v>249.58999999999997</v>
      </c>
      <c r="F77" s="326"/>
    </row>
    <row r="78" spans="1:6" ht="21" customHeight="1" x14ac:dyDescent="0.25">
      <c r="A78" s="243" t="str">
        <f>'Cap.11'!A8</f>
        <v>11</v>
      </c>
      <c r="B78" s="567" t="str">
        <f>'Cap.11'!B8</f>
        <v xml:space="preserve">- DOORS     </v>
      </c>
      <c r="C78" s="568"/>
      <c r="D78" s="177"/>
      <c r="E78" s="176"/>
      <c r="F78" s="247"/>
    </row>
    <row r="79" spans="1:6" ht="37.200000000000003" customHeight="1" x14ac:dyDescent="0.25">
      <c r="A79" s="246" t="s">
        <v>28</v>
      </c>
      <c r="B79" s="566" t="str">
        <f>'Cap.11'!B10</f>
        <v xml:space="preserve">Supply and installation of veneered ceramic skirting 8mm high and 5mm thick, including all work necessary for a perfect finish. ROD 01  </v>
      </c>
      <c r="C79" s="569"/>
      <c r="D79" s="232" t="str">
        <f>'Cap.11'!I12</f>
        <v>ml</v>
      </c>
      <c r="E79" s="172">
        <f>'Cap.11'!I13</f>
        <v>153.04</v>
      </c>
      <c r="F79" s="249"/>
    </row>
    <row r="80" spans="1:6" ht="31.2" customHeight="1" x14ac:dyDescent="0.25">
      <c r="A80" s="243" t="str">
        <f>'Cap.12'!A8</f>
        <v>12</v>
      </c>
      <c r="B80" s="567" t="str">
        <f>'Cap.12'!B8</f>
        <v xml:space="preserve">- BOXING WINDOWS   </v>
      </c>
      <c r="C80" s="568"/>
      <c r="D80" s="177"/>
      <c r="E80" s="176"/>
      <c r="F80" s="244"/>
    </row>
    <row r="81" spans="1:6" ht="75.599999999999994" customHeight="1" x14ac:dyDescent="0.25">
      <c r="A81" s="180"/>
      <c r="B81" s="573" t="s">
        <v>316</v>
      </c>
      <c r="C81" s="574"/>
      <c r="D81" s="175"/>
      <c r="E81" s="174"/>
      <c r="F81" s="241"/>
    </row>
    <row r="82" spans="1:6" ht="20.399999999999999" customHeight="1" x14ac:dyDescent="0.25">
      <c r="A82" s="245" t="s">
        <v>56</v>
      </c>
      <c r="B82" s="551" t="str">
        <f>'Cap.12'!B9</f>
        <v>Window openings</v>
      </c>
      <c r="C82" s="552"/>
      <c r="D82" s="175"/>
      <c r="E82" s="174"/>
      <c r="F82" s="241"/>
    </row>
    <row r="83" spans="1:6" ht="89.4" customHeight="1" x14ac:dyDescent="0.25">
      <c r="A83" s="173" t="s">
        <v>16</v>
      </c>
      <c r="B83" s="573" t="str">
        <f>'Cap.12'!B10</f>
        <v>Supply and installation of an opening window with four hinged leaves and two fixed leaves, comprising a frame and PVC profiles 2.8 mm thick. Movable and fixed PVC and STEEL frame with a minimum thickness of 2.8 mm. Double-glazed transparent tempered glass 4+10+4mm thick, argon gas inside, 20% UV transmission, thermal transfer coefficient U 0.60 w/m2k, including fittings and all work necessary for a good finish.  And in accordance with the drawings. JA 01 (2.10x2.70m)</v>
      </c>
      <c r="C83" s="574"/>
      <c r="D83" s="175" t="s">
        <v>25</v>
      </c>
      <c r="E83" s="175">
        <f>'Cap.12'!H11</f>
        <v>14</v>
      </c>
      <c r="F83" s="241"/>
    </row>
    <row r="84" spans="1:6" ht="95.4" customHeight="1" x14ac:dyDescent="0.25">
      <c r="A84" s="505" t="s">
        <v>121</v>
      </c>
      <c r="B84" s="575" t="str">
        <f>'Cap.12'!B14</f>
        <v>Supply and installation of a four-sash window, comprising a frame and UPVC/PVC profiles 2.8 mm thick. Movable and fixed PVC and STEEL frames with a minimum thickness of 2.8 mm. 4+10+4 mm thick double tempered transparent smoked glass, argon gas inside, 20% UV transmission, thermal transfer coefficient U 0.60 w/m2k.
Smooth white finish, including fittings and all work necessary for a good finish.  And in accordance with the drawings</v>
      </c>
      <c r="C84" s="576"/>
      <c r="D84" s="512"/>
      <c r="E84" s="512"/>
      <c r="F84" s="511"/>
    </row>
    <row r="85" spans="1:6" ht="18" customHeight="1" x14ac:dyDescent="0.25">
      <c r="A85" s="505" t="s">
        <v>123</v>
      </c>
      <c r="B85" s="553" t="str">
        <f>'Cap.12'!B15</f>
        <v xml:space="preserve">JA 02 (3.40x0.60m. ) </v>
      </c>
      <c r="C85" s="542"/>
      <c r="D85" s="512" t="s">
        <v>25</v>
      </c>
      <c r="E85" s="513">
        <f>'Cap.12'!G15</f>
        <v>2</v>
      </c>
      <c r="F85" s="511"/>
    </row>
    <row r="86" spans="1:6" ht="24" customHeight="1" x14ac:dyDescent="0.25">
      <c r="A86" s="505" t="s">
        <v>124</v>
      </c>
      <c r="B86" s="553" t="str">
        <f>'Cap.12'!B16</f>
        <v>JA 03 (3.00x0.60m )</v>
      </c>
      <c r="C86" s="542"/>
      <c r="D86" s="512" t="s">
        <v>25</v>
      </c>
      <c r="E86" s="513">
        <f>'Cap.12'!G16</f>
        <v>2</v>
      </c>
      <c r="F86" s="511"/>
    </row>
    <row r="87" spans="1:6" ht="89.4" customHeight="1" x14ac:dyDescent="0.25">
      <c r="A87" s="173" t="s">
        <v>125</v>
      </c>
      <c r="B87" s="577" t="str">
        <f>'Cap.12'!B17</f>
        <v>Supply and installation of a five-leaf tilting window with 2.8 mm thick UPVC/PVC frame and profiles. Movable and fixed PVC and STEEL frame with a minimum thickness of 2.8 mm. Tinted transparent double tempered glass 4+10+4mm thick, argon gas inside, 20% UV transmission, thermal transfer coefficient U 0.60 w/m2k. Smooth white finish, including fittings and all work necessary for a good finish. And in accordance with the drawings.  JA 04 (4.20x0.60m)</v>
      </c>
      <c r="C87" s="576"/>
      <c r="D87" s="343" t="s">
        <v>25</v>
      </c>
      <c r="E87" s="174">
        <f>'Cap.12'!G18</f>
        <v>4</v>
      </c>
      <c r="F87" s="241"/>
    </row>
    <row r="88" spans="1:6" ht="112.8" customHeight="1" x14ac:dyDescent="0.25">
      <c r="A88" s="505" t="s">
        <v>126</v>
      </c>
      <c r="B88" s="541" t="str">
        <f>'Cap.12'!B21</f>
        <v>Supply and installation of an opening window with four casement leaves and nine fixed leaves, made up of a 2.8 mm thick PVC/PVC frame and profiles. Movable and fixed frames in PVC and STEEL with a minimum thickness of 2.8 mm. 4+10+4mm thick double tempered transparent tinted glass, argon gas inside, 20% UV transmission, thermal transfer coefficient U 0.60 w/m2k
Smooth white finish, including fittings and all work necessary for a good finish.  And in accordance with the drawings. JA 05 (2.10mx6.30m)</v>
      </c>
      <c r="C88" s="542"/>
      <c r="D88" s="513" t="s">
        <v>25</v>
      </c>
      <c r="E88" s="514">
        <f>'Cap.12'!G22</f>
        <v>1</v>
      </c>
      <c r="F88" s="511"/>
    </row>
    <row r="89" spans="1:6" ht="79.2" customHeight="1" x14ac:dyDescent="0.25">
      <c r="A89" s="505" t="s">
        <v>127</v>
      </c>
      <c r="B89" s="553" t="str">
        <f>'Cap.12'!B23</f>
        <v>Supply and installation of a twenty-two pane fixed window with 2.8 mm thick UPVC/PVC frame and profiles. Movable and fixed PVC and STEEL frame with a minimum thickness of 2.8 mm, V4+10+4mm thick, double tempered transparent smoked glass, argon gas inside, 20% UV transmission, thermal transfer coefficient U 0.60 w/m2k. Smooth white finish, including fittings and all work necessary for a good finish.  And in accordance with the drawings. JA 06 ( 2.64x6.30m)</v>
      </c>
      <c r="C89" s="542"/>
      <c r="D89" s="513" t="s">
        <v>25</v>
      </c>
      <c r="E89" s="514">
        <f>'Cap.12'!G24</f>
        <v>1</v>
      </c>
      <c r="F89" s="511"/>
    </row>
    <row r="90" spans="1:6" ht="28.8" customHeight="1" x14ac:dyDescent="0.25">
      <c r="A90" s="243" t="str">
        <f>'Cap.13'!A8</f>
        <v>13</v>
      </c>
      <c r="B90" s="567" t="str">
        <f>'Cap.13'!B8</f>
        <v xml:space="preserve">-  CARPENTRY WINDOWS  </v>
      </c>
      <c r="C90" s="568"/>
      <c r="D90" s="177"/>
      <c r="E90" s="176"/>
      <c r="F90" s="244"/>
    </row>
    <row r="91" spans="1:6" ht="78" customHeight="1" x14ac:dyDescent="0.25">
      <c r="A91" s="242"/>
      <c r="B91" s="573" t="s">
        <v>316</v>
      </c>
      <c r="C91" s="574"/>
      <c r="D91" s="175"/>
      <c r="E91" s="174"/>
      <c r="F91" s="241"/>
    </row>
    <row r="92" spans="1:6" ht="24.75" customHeight="1" x14ac:dyDescent="0.25">
      <c r="A92" s="505" t="s">
        <v>38</v>
      </c>
      <c r="B92" s="554" t="str">
        <f>'Cap.13'!B9</f>
        <v>Door openings</v>
      </c>
      <c r="C92" s="552"/>
      <c r="D92" s="512"/>
      <c r="E92" s="514"/>
      <c r="F92" s="511"/>
    </row>
    <row r="93" spans="1:6" ht="71.400000000000006" customHeight="1" x14ac:dyDescent="0.25">
      <c r="A93" s="505" t="s">
        <v>53</v>
      </c>
      <c r="B93" s="566" t="str">
        <f>'Cap.13'!B11</f>
        <v>Supply and installation of single-leaf sliding door with solid wood frame and phenolic panel leaf. Frame in solid wood. Lightened door leaf in FUNDERMAX COMPACT phenolic panels 3 mm thick on each side, interior in 40 mm thick extruded polystyrene. Finished in RAL 9010 medium gloss lacquer, including fittings and all the work necessary for a good finish.  And in accordance with the drawings. PC 01 (0.90x2.10m.)</v>
      </c>
      <c r="C93" s="569"/>
      <c r="D93" s="512" t="s">
        <v>25</v>
      </c>
      <c r="E93" s="514">
        <f>'Cap.13'!H11</f>
        <v>1</v>
      </c>
      <c r="F93" s="511"/>
    </row>
    <row r="94" spans="1:6" ht="75" customHeight="1" x14ac:dyDescent="0.25">
      <c r="A94" s="505" t="s">
        <v>102</v>
      </c>
      <c r="B94" s="566" t="str">
        <f>'Cap.13'!B13</f>
        <v>Supply and installation of single-leaf doorway with solid wood frame and phenolic panel leaf. Solid wood frame. Lightened door leaf in FUNDERMAX COMPACT phenolic panels 3 mm thick on each side, interior in 40 mm thick extruded polystyrene, finished in RAL 9010 medium gloss lacquer, including fittings and all work necessary for a good finish.  And in accordance with the drawings. PC 02 (0.80x2.10m.)</v>
      </c>
      <c r="C94" s="569"/>
      <c r="D94" s="512" t="s">
        <v>25</v>
      </c>
      <c r="E94" s="514">
        <f>'Cap.13'!H13</f>
        <v>8</v>
      </c>
      <c r="F94" s="511"/>
    </row>
    <row r="95" spans="1:6" ht="22.5" customHeight="1" x14ac:dyDescent="0.25">
      <c r="A95" s="243" t="s">
        <v>48</v>
      </c>
      <c r="B95" s="567" t="str">
        <f>'Resumo Med'!D46</f>
        <v xml:space="preserve">- SERRAL SHEETS </v>
      </c>
      <c r="C95" s="568"/>
      <c r="D95" s="177"/>
      <c r="E95" s="176"/>
      <c r="F95" s="247"/>
    </row>
    <row r="96" spans="1:6" ht="22.5" customHeight="1" x14ac:dyDescent="0.25">
      <c r="A96" s="515" t="s">
        <v>49</v>
      </c>
      <c r="B96" s="585" t="str">
        <f>'Cap. 14'!B10</f>
        <v>Door openings</v>
      </c>
      <c r="C96" s="586"/>
      <c r="D96" s="516"/>
      <c r="E96" s="517"/>
      <c r="F96" s="518"/>
    </row>
    <row r="97" spans="1:8" ht="55.8" customHeight="1" x14ac:dyDescent="0.25">
      <c r="A97" s="418" t="s">
        <v>128</v>
      </c>
      <c r="B97" s="553" t="str">
        <f>'Cap. 14'!B11</f>
        <v>Supply and installation of “Hormann” doors with two 45mm thick sweep leaves, 1.5mm thick steel sheet on both sides, ref. D45, comprising system steel profiles, including automatic lifting mechanism, fittings and all work necessary for a good finish.</v>
      </c>
      <c r="C97" s="542"/>
      <c r="D97" s="418"/>
      <c r="E97" s="419"/>
      <c r="F97" s="326"/>
    </row>
    <row r="98" spans="1:8" ht="15" customHeight="1" x14ac:dyDescent="0.25">
      <c r="A98" s="505" t="s">
        <v>130</v>
      </c>
      <c r="B98" s="553" t="str">
        <f>'Cap. 14'!B12</f>
        <v>PS 01 (1.20x2.10m)</v>
      </c>
      <c r="C98" s="542"/>
      <c r="D98" s="505" t="s">
        <v>25</v>
      </c>
      <c r="E98" s="452">
        <f>'Cap. 14'!I14</f>
        <v>1</v>
      </c>
      <c r="F98" s="511"/>
    </row>
    <row r="99" spans="1:8" ht="30" customHeight="1" x14ac:dyDescent="0.25">
      <c r="A99" s="505" t="s">
        <v>131</v>
      </c>
      <c r="B99" s="553" t="str">
        <f>'Cap. 14'!B15</f>
        <v>PS 02 (1.27x2.10m)</v>
      </c>
      <c r="C99" s="542"/>
      <c r="D99" s="505" t="s">
        <v>25</v>
      </c>
      <c r="E99" s="452">
        <f>'Cap. 14'!I16</f>
        <v>2</v>
      </c>
      <c r="F99" s="511"/>
    </row>
    <row r="100" spans="1:8" ht="62.4" customHeight="1" x14ac:dyDescent="0.25">
      <c r="A100" s="418" t="s">
        <v>129</v>
      </c>
      <c r="B100" s="553" t="str">
        <f>'Cap. 14'!B17</f>
        <v>Supply and installation of “Hormann” doors with a 45mm thick sweep leaf, 1.5mm thick steel sheet on both sides, ref. D45, comprising system steel profiles, including automatic lifting mechanism, fittings and all work necessary for a good finish.</v>
      </c>
      <c r="C100" s="542"/>
      <c r="D100" s="418" t="s">
        <v>25</v>
      </c>
      <c r="E100" s="419">
        <f>'Cap. 14'!I14</f>
        <v>1</v>
      </c>
      <c r="F100" s="326"/>
    </row>
    <row r="101" spans="1:8" ht="17.25" customHeight="1" x14ac:dyDescent="0.25">
      <c r="A101" s="505" t="s">
        <v>132</v>
      </c>
      <c r="B101" s="553" t="str">
        <f>'Cap. 14'!B18</f>
        <v>PS 03 (1.00x2.10m)</v>
      </c>
      <c r="C101" s="542"/>
      <c r="D101" s="505" t="s">
        <v>25</v>
      </c>
      <c r="E101" s="452">
        <f>'Cap. 14'!I20</f>
        <v>2</v>
      </c>
      <c r="F101" s="511"/>
    </row>
    <row r="102" spans="1:8" ht="27.75" customHeight="1" x14ac:dyDescent="0.25">
      <c r="A102" s="505" t="s">
        <v>133</v>
      </c>
      <c r="B102" s="553" t="str">
        <f>'Cap. 14'!B21</f>
        <v>PS 03 (0.93x2.10m)</v>
      </c>
      <c r="C102" s="542"/>
      <c r="D102" s="505" t="s">
        <v>25</v>
      </c>
      <c r="E102" s="452">
        <f>'Cap. 14'!I23</f>
        <v>3</v>
      </c>
      <c r="F102" s="511"/>
    </row>
    <row r="103" spans="1:8" ht="18" customHeight="1" x14ac:dyDescent="0.25">
      <c r="A103" s="243" t="s">
        <v>55</v>
      </c>
      <c r="B103" s="567" t="str">
        <f>'Cap.15'!B8</f>
        <v xml:space="preserve">- EQUIPMENT AND ACCESSORIES </v>
      </c>
      <c r="C103" s="568"/>
      <c r="D103" s="177"/>
      <c r="E103" s="176"/>
      <c r="F103" s="247"/>
      <c r="G103" s="344"/>
      <c r="H103" s="344"/>
    </row>
    <row r="104" spans="1:8" ht="25.2" customHeight="1" x14ac:dyDescent="0.25">
      <c r="A104" s="347" t="s">
        <v>134</v>
      </c>
      <c r="B104" s="575" t="str">
        <f>'Cap.15'!B9</f>
        <v xml:space="preserve">Supply and installation of faucet for washbasin and all work necessary for a good finish. Eq01 </v>
      </c>
      <c r="C104" s="576"/>
      <c r="D104" s="232" t="s">
        <v>25</v>
      </c>
      <c r="E104" s="419">
        <f>'Cap.15'!I9</f>
        <v>8</v>
      </c>
      <c r="F104" s="346"/>
    </row>
    <row r="105" spans="1:8" ht="23.25" customHeight="1" x14ac:dyDescent="0.25">
      <c r="A105" s="454" t="s">
        <v>135</v>
      </c>
      <c r="B105" s="575" t="str">
        <f>'Cap.15'!B10</f>
        <v xml:space="preserve">Supply and installation of shower and all work necessary for a good finish. Eq02 </v>
      </c>
      <c r="C105" s="576"/>
      <c r="D105" s="232" t="s">
        <v>25</v>
      </c>
      <c r="E105" s="452">
        <f>'Cap.15'!I10</f>
        <v>3</v>
      </c>
      <c r="F105" s="455"/>
    </row>
    <row r="106" spans="1:8" ht="21.6" customHeight="1" x14ac:dyDescent="0.25">
      <c r="A106" s="454" t="s">
        <v>136</v>
      </c>
      <c r="B106" s="575" t="str">
        <f>'Cap.16'!B17</f>
        <v xml:space="preserve">Supply of work table with 6 office seats including chairs. </v>
      </c>
      <c r="C106" s="576"/>
      <c r="D106" s="232" t="s">
        <v>25</v>
      </c>
      <c r="E106" s="452">
        <f>'Cap.15'!I12</f>
        <v>8</v>
      </c>
      <c r="F106" s="455"/>
    </row>
    <row r="107" spans="1:8" ht="28.8" customHeight="1" x14ac:dyDescent="0.25">
      <c r="A107" s="454" t="s">
        <v>137</v>
      </c>
      <c r="B107" s="575" t="str">
        <f>'Cap.15'!B13</f>
        <v>Supply and installation of a white ceramic toilet and all the work necessary for a good finish. Eq04</v>
      </c>
      <c r="C107" s="576"/>
      <c r="D107" s="232" t="s">
        <v>25</v>
      </c>
      <c r="E107" s="452">
        <f>'Cap.15'!I13</f>
        <v>9</v>
      </c>
      <c r="F107" s="455"/>
    </row>
    <row r="108" spans="1:8" ht="30.6" customHeight="1" x14ac:dyDescent="0.25">
      <c r="A108" s="454" t="s">
        <v>138</v>
      </c>
      <c r="B108" s="575" t="str">
        <f>'Cap.15'!B15</f>
        <v>Supply and installation of a white ceramic urinal and all the work required for a good finish. Eq05</v>
      </c>
      <c r="C108" s="576"/>
      <c r="D108" s="232" t="s">
        <v>25</v>
      </c>
      <c r="E108" s="452">
        <f>'Cap.15'!I15</f>
        <v>4</v>
      </c>
      <c r="F108" s="455"/>
    </row>
    <row r="109" spans="1:8" ht="39" customHeight="1" x14ac:dyDescent="0.25">
      <c r="A109" s="454" t="s">
        <v>139</v>
      </c>
      <c r="B109" s="575" t="str">
        <f>'Cap.15'!B16</f>
        <v>Supply and assembly of plastic partitioning for bathrooms equipped with toilet paper box and all the work necessary for a good finish. Eq06</v>
      </c>
      <c r="C109" s="576"/>
      <c r="D109" s="232"/>
      <c r="E109" s="452"/>
      <c r="F109" s="455"/>
    </row>
    <row r="110" spans="1:8" ht="24" customHeight="1" x14ac:dyDescent="0.25">
      <c r="A110" s="454" t="s">
        <v>152</v>
      </c>
      <c r="B110" s="553" t="str">
        <f>'Cap.15'!B17</f>
        <v>1_2.70x1.90m</v>
      </c>
      <c r="C110" s="542"/>
      <c r="D110" s="232" t="s">
        <v>25</v>
      </c>
      <c r="E110" s="452">
        <f>'Cap.15'!I17</f>
        <v>1</v>
      </c>
      <c r="F110" s="455"/>
    </row>
    <row r="111" spans="1:8" ht="22.2" customHeight="1" x14ac:dyDescent="0.25">
      <c r="A111" s="454" t="s">
        <v>153</v>
      </c>
      <c r="B111" s="553" t="str">
        <f>'Cap.15'!B18</f>
        <v>2_1.54x1.90m.</v>
      </c>
      <c r="C111" s="542"/>
      <c r="D111" s="232" t="s">
        <v>25</v>
      </c>
      <c r="E111" s="452">
        <f>'Cap.15'!I18</f>
        <v>6</v>
      </c>
      <c r="F111" s="455"/>
    </row>
    <row r="112" spans="1:8" ht="19.8" customHeight="1" x14ac:dyDescent="0.25">
      <c r="A112" s="454" t="s">
        <v>154</v>
      </c>
      <c r="B112" s="553" t="str">
        <f>'Cap.15'!B19</f>
        <v>3_2.20x1.90m.</v>
      </c>
      <c r="C112" s="542"/>
      <c r="D112" s="232" t="s">
        <v>25</v>
      </c>
      <c r="E112" s="452">
        <f>'Cap.15'!I19</f>
        <v>1</v>
      </c>
      <c r="F112" s="455"/>
    </row>
    <row r="113" spans="1:6" ht="19.8" customHeight="1" x14ac:dyDescent="0.25">
      <c r="A113" s="454" t="s">
        <v>155</v>
      </c>
      <c r="B113" s="553" t="str">
        <f>'Cap.15'!B20</f>
        <v xml:space="preserve">4_1.88x1.90m. </v>
      </c>
      <c r="C113" s="542"/>
      <c r="D113" s="232" t="s">
        <v>25</v>
      </c>
      <c r="E113" s="452">
        <f>'Cap.15'!I20</f>
        <v>1</v>
      </c>
      <c r="F113" s="455"/>
    </row>
    <row r="114" spans="1:6" ht="19.2" customHeight="1" x14ac:dyDescent="0.25">
      <c r="A114" s="454" t="s">
        <v>156</v>
      </c>
      <c r="B114" s="553" t="str">
        <f>'Cap.15'!B21</f>
        <v xml:space="preserve">5_1.82x1.90m. </v>
      </c>
      <c r="C114" s="542"/>
      <c r="D114" s="232" t="s">
        <v>25</v>
      </c>
      <c r="E114" s="452">
        <f>'Cap.15'!I21</f>
        <v>1</v>
      </c>
      <c r="F114" s="455"/>
    </row>
    <row r="115" spans="1:6" ht="33.75" customHeight="1" x14ac:dyDescent="0.25">
      <c r="A115" s="454" t="s">
        <v>140</v>
      </c>
      <c r="B115" s="553" t="str">
        <f>'Cap.15'!B23</f>
        <v>Supply and assembly of plastic urinal separator and all work necessary for a good finish. Eq07</v>
      </c>
      <c r="C115" s="542"/>
      <c r="D115" s="232" t="s">
        <v>25</v>
      </c>
      <c r="E115" s="452">
        <f>'Cap.15'!I23</f>
        <v>4</v>
      </c>
      <c r="F115" s="455"/>
    </row>
    <row r="116" spans="1:6" ht="16.8" customHeight="1" x14ac:dyDescent="0.25">
      <c r="A116" s="454" t="s">
        <v>141</v>
      </c>
      <c r="B116" s="553" t="str">
        <f>'Cap.15'!B24</f>
        <v>Supply and application of mirror and all work necessary for a good finish. Eq08</v>
      </c>
      <c r="C116" s="542"/>
      <c r="D116" s="232" t="s">
        <v>25</v>
      </c>
      <c r="E116" s="452">
        <f>'Cap.15'!I24</f>
        <v>8</v>
      </c>
      <c r="F116" s="455"/>
    </row>
    <row r="117" spans="1:6" ht="34.799999999999997" customHeight="1" x14ac:dyDescent="0.25">
      <c r="A117" s="454" t="s">
        <v>142</v>
      </c>
      <c r="B117" s="553" t="str">
        <f>'Cap.15'!B25</f>
        <v>Supply and installation of toilets for PMR sanitary installations and all the work required for a good finish. Eq12</v>
      </c>
      <c r="C117" s="542"/>
      <c r="D117" s="232" t="s">
        <v>25</v>
      </c>
      <c r="E117" s="452">
        <f>'Cap.15'!I25</f>
        <v>1</v>
      </c>
      <c r="F117" s="455"/>
    </row>
    <row r="118" spans="1:6" ht="37.200000000000003" customHeight="1" x14ac:dyDescent="0.25">
      <c r="A118" s="454" t="s">
        <v>143</v>
      </c>
      <c r="B118" s="553" t="str">
        <f>'Cap.15'!B26</f>
        <v>Supply and installation of stainless steel support bars for PMR bathrooms and all the work necessary for a good finish. Eq13</v>
      </c>
      <c r="C118" s="542"/>
      <c r="D118" s="232" t="s">
        <v>25</v>
      </c>
      <c r="E118" s="452">
        <f>'Cap.15'!I26</f>
        <v>1</v>
      </c>
      <c r="F118" s="455"/>
    </row>
    <row r="119" spans="1:6" ht="34.200000000000003" customHeight="1" x14ac:dyDescent="0.25">
      <c r="A119" s="454" t="s">
        <v>144</v>
      </c>
      <c r="B119" s="553" t="str">
        <f>'Cap.15'!B27</f>
        <v>Supply and assembly of stainless steel support bars for PMR toilets and all the work required for a good finish. Eq14</v>
      </c>
      <c r="C119" s="542"/>
      <c r="D119" s="232" t="s">
        <v>25</v>
      </c>
      <c r="E119" s="452">
        <f>'Cap.15'!I27</f>
        <v>1</v>
      </c>
      <c r="F119" s="455"/>
    </row>
    <row r="120" spans="1:6" ht="37.799999999999997" customHeight="1" x14ac:dyDescent="0.25">
      <c r="A120" s="454" t="s">
        <v>145</v>
      </c>
      <c r="B120" s="553" t="str">
        <f>'Cap.15'!B28</f>
        <v>Supply and installation of a ceramic washbasin for PMR sanitary facilities and all the work necessary for a good finish. Eq15</v>
      </c>
      <c r="C120" s="542"/>
      <c r="D120" s="232" t="s">
        <v>25</v>
      </c>
      <c r="E120" s="452">
        <f>'Cap.15'!I28</f>
        <v>1</v>
      </c>
      <c r="F120" s="455"/>
    </row>
    <row r="121" spans="1:6" ht="33" customHeight="1" x14ac:dyDescent="0.25">
      <c r="A121" s="454" t="s">
        <v>146</v>
      </c>
      <c r="B121" s="553" t="str">
        <f>'Cap.15'!B29</f>
        <v>Supply and assembly of stainless steel support bars for PMR toilets and all work necessary for a good finish. Eq17</v>
      </c>
      <c r="C121" s="542"/>
      <c r="D121" s="232" t="s">
        <v>25</v>
      </c>
      <c r="E121" s="452">
        <f>'Cap.15'!I29</f>
        <v>1</v>
      </c>
      <c r="F121" s="455"/>
    </row>
    <row r="122" spans="1:6" ht="31.8" customHeight="1" x14ac:dyDescent="0.25">
      <c r="A122" s="454" t="s">
        <v>147</v>
      </c>
      <c r="B122" s="553" t="str">
        <f>'Cap.15'!B30</f>
        <v>Supply and installation of space-saving siphon for 2 washbasins and all work necessary for a good finish. Eq22</v>
      </c>
      <c r="C122" s="542"/>
      <c r="D122" s="232" t="s">
        <v>25</v>
      </c>
      <c r="E122" s="452">
        <f>'Cap.15'!I30</f>
        <v>8</v>
      </c>
      <c r="F122" s="455"/>
    </row>
    <row r="123" spans="1:6" ht="31.2" customHeight="1" x14ac:dyDescent="0.25">
      <c r="A123" s="454" t="s">
        <v>148</v>
      </c>
      <c r="B123" s="553" t="str">
        <f>'Cap.15'!B32</f>
        <v>Supply and installation of toilet roll holder with lid. and all work necessary for a good finish. Eq23</v>
      </c>
      <c r="C123" s="542"/>
      <c r="D123" s="232" t="s">
        <v>25</v>
      </c>
      <c r="E123" s="452">
        <f>'Cap.15'!I32</f>
        <v>9</v>
      </c>
      <c r="F123" s="455"/>
    </row>
    <row r="124" spans="1:6" ht="23.25" customHeight="1" x14ac:dyDescent="0.25">
      <c r="A124" s="454" t="s">
        <v>149</v>
      </c>
      <c r="B124" s="553" t="str">
        <f>'Cap.15'!B33</f>
        <v>Supply of toilet brush and floor-mounted toilet brush holder. Eq24</v>
      </c>
      <c r="C124" s="542"/>
      <c r="D124" s="232" t="s">
        <v>25</v>
      </c>
      <c r="E124" s="452">
        <f>'Cap.15'!I33</f>
        <v>9</v>
      </c>
      <c r="F124" s="455"/>
    </row>
    <row r="125" spans="1:6" ht="21.75" customHeight="1" x14ac:dyDescent="0.25">
      <c r="A125" s="454" t="s">
        <v>150</v>
      </c>
      <c r="B125" s="553" t="str">
        <f>'Cap.15'!B34</f>
        <v>Supply of 5L stainless steel waste garbage can with lid. Eq25</v>
      </c>
      <c r="C125" s="542"/>
      <c r="D125" s="232" t="s">
        <v>25</v>
      </c>
      <c r="E125" s="452">
        <f>'Cap.15'!I34</f>
        <v>9</v>
      </c>
      <c r="F125" s="455"/>
    </row>
    <row r="126" spans="1:6" ht="19.2" customHeight="1" x14ac:dyDescent="0.25">
      <c r="A126" s="454" t="s">
        <v>151</v>
      </c>
      <c r="B126" s="553" t="str">
        <f>'Cap.15'!B36</f>
        <v>Supply of liquid soap dispenser application. Eq28</v>
      </c>
      <c r="C126" s="542"/>
      <c r="D126" s="232" t="s">
        <v>25</v>
      </c>
      <c r="E126" s="452">
        <f>'Cap.15'!I36</f>
        <v>4</v>
      </c>
      <c r="F126" s="455"/>
    </row>
    <row r="127" spans="1:6" ht="19.2" customHeight="1" x14ac:dyDescent="0.25">
      <c r="A127" s="454" t="s">
        <v>157</v>
      </c>
      <c r="B127" s="553" t="str">
        <f>'Cap.15'!B38</f>
        <v>Supply of paper towel dispenser application. Eq29</v>
      </c>
      <c r="C127" s="542"/>
      <c r="D127" s="232" t="s">
        <v>25</v>
      </c>
      <c r="E127" s="452">
        <f>'Cap.15'!I38</f>
        <v>4</v>
      </c>
      <c r="F127" s="455"/>
    </row>
    <row r="128" spans="1:6" ht="30.75" customHeight="1" x14ac:dyDescent="0.25">
      <c r="A128" s="454" t="s">
        <v>158</v>
      </c>
      <c r="B128" s="553" t="str">
        <f>'Cap.15'!B40</f>
        <v>Supply of stainless steel automatic hand dryer application. Eq30</v>
      </c>
      <c r="C128" s="542"/>
      <c r="D128" s="232" t="s">
        <v>25</v>
      </c>
      <c r="E128" s="452">
        <f>'Cap.15'!I40</f>
        <v>4</v>
      </c>
      <c r="F128" s="455"/>
    </row>
    <row r="129" spans="1:7" ht="18.600000000000001" customHeight="1" x14ac:dyDescent="0.25">
      <c r="A129" s="456">
        <v>16</v>
      </c>
      <c r="B129" s="582" t="str">
        <f>'Cap.16'!B8</f>
        <v xml:space="preserve">-  FURNITURE  </v>
      </c>
      <c r="C129" s="568"/>
      <c r="D129" s="457"/>
      <c r="E129" s="453"/>
      <c r="F129" s="458"/>
    </row>
    <row r="130" spans="1:7" ht="18" customHeight="1" x14ac:dyDescent="0.25">
      <c r="A130" s="454" t="s">
        <v>81</v>
      </c>
      <c r="B130" s="553" t="str">
        <f>'Cap.16'!B9</f>
        <v xml:space="preserve">Supply of work table with 2 office seats including chairs.  </v>
      </c>
      <c r="C130" s="542"/>
      <c r="D130" s="333" t="str">
        <f>'Cap.16'!I11</f>
        <v>Un</v>
      </c>
      <c r="E130" s="452">
        <f>'Cap.16'!I12</f>
        <v>2</v>
      </c>
      <c r="F130" s="455"/>
    </row>
    <row r="131" spans="1:7" ht="18" customHeight="1" x14ac:dyDescent="0.25">
      <c r="A131" s="454" t="s">
        <v>89</v>
      </c>
      <c r="B131" s="553" t="str">
        <f>'Cap.16'!B13</f>
        <v xml:space="preserve">Supply of work table with 4 office seats including chairs.  </v>
      </c>
      <c r="C131" s="542"/>
      <c r="D131" s="333" t="s">
        <v>25</v>
      </c>
      <c r="E131" s="452">
        <f>'Cap.16'!I15</f>
        <v>1</v>
      </c>
      <c r="F131" s="455"/>
    </row>
    <row r="132" spans="1:7" ht="18" customHeight="1" x14ac:dyDescent="0.25">
      <c r="A132" s="454" t="s">
        <v>112</v>
      </c>
      <c r="B132" s="553" t="str">
        <f>'Cap.16'!B17</f>
        <v xml:space="preserve">Supply of work table with 6 office seats including chairs. </v>
      </c>
      <c r="C132" s="542"/>
      <c r="D132" s="333" t="s">
        <v>25</v>
      </c>
      <c r="E132" s="452">
        <f>'Cap.16'!I19</f>
        <v>1</v>
      </c>
      <c r="F132" s="455"/>
    </row>
    <row r="133" spans="1:7" ht="18" customHeight="1" x14ac:dyDescent="0.25">
      <c r="A133" s="454" t="s">
        <v>113</v>
      </c>
      <c r="B133" s="553" t="str">
        <f>'Cap.16'!B21</f>
        <v xml:space="preserve">Supply of work table with 7 office seats including chairs.  </v>
      </c>
      <c r="C133" s="542"/>
      <c r="D133" s="333" t="s">
        <v>25</v>
      </c>
      <c r="E133" s="452">
        <f>'Cap.16'!I23</f>
        <v>2</v>
      </c>
      <c r="F133" s="455"/>
    </row>
    <row r="134" spans="1:7" ht="18" customHeight="1" x14ac:dyDescent="0.25">
      <c r="A134" s="454" t="s">
        <v>114</v>
      </c>
      <c r="B134" s="553" t="str">
        <f>'Cap.16'!B25</f>
        <v>Supply of 3-seater sofa.</v>
      </c>
      <c r="C134" s="542"/>
      <c r="D134" s="333" t="s">
        <v>25</v>
      </c>
      <c r="E134" s="452">
        <f>'Cap.16'!I28</f>
        <v>4</v>
      </c>
      <c r="F134" s="455"/>
    </row>
    <row r="135" spans="1:7" ht="18" customHeight="1" x14ac:dyDescent="0.25">
      <c r="A135" s="454" t="s">
        <v>115</v>
      </c>
      <c r="B135" s="553" t="str">
        <f>'Cap.16'!B29</f>
        <v>Supply of side table (center)</v>
      </c>
      <c r="C135" s="542"/>
      <c r="D135" s="333" t="s">
        <v>25</v>
      </c>
      <c r="E135" s="452">
        <f>'Cap.16'!I32</f>
        <v>3</v>
      </c>
      <c r="F135" s="455"/>
    </row>
    <row r="136" spans="1:7" ht="18" customHeight="1" x14ac:dyDescent="0.25">
      <c r="A136" s="454" t="s">
        <v>116</v>
      </c>
      <c r="B136" s="553" t="str">
        <f>'Cap.16'!B34</f>
        <v>Supply of filing cabinets</v>
      </c>
      <c r="C136" s="542"/>
      <c r="D136" s="333" t="s">
        <v>25</v>
      </c>
      <c r="E136" s="452">
        <f>'Cap.16'!I37</f>
        <v>17</v>
      </c>
      <c r="F136" s="455"/>
    </row>
    <row r="137" spans="1:7" ht="28.5" customHeight="1" x14ac:dyDescent="0.25">
      <c r="A137" s="454" t="s">
        <v>117</v>
      </c>
      <c r="B137" s="553" t="str">
        <f>'Cap.16'!B39</f>
        <v>Supply of plastic cacifers for Balneario. Eq18</v>
      </c>
      <c r="C137" s="542"/>
      <c r="D137" s="333" t="str">
        <f>'Cap.16'!I18</f>
        <v>Un</v>
      </c>
      <c r="E137" s="452">
        <f>'Cap.16'!I41</f>
        <v>6</v>
      </c>
      <c r="F137" s="455"/>
    </row>
    <row r="138" spans="1:7" ht="18.600000000000001" customHeight="1" x14ac:dyDescent="0.25">
      <c r="A138" s="243" t="s">
        <v>82</v>
      </c>
      <c r="B138" s="582" t="str">
        <f>'Cap.17'!B8</f>
        <v xml:space="preserve">- MISCELLANEOUS </v>
      </c>
      <c r="C138" s="568"/>
      <c r="D138" s="177"/>
      <c r="E138" s="176"/>
      <c r="F138" s="247"/>
      <c r="G138" s="344"/>
    </row>
    <row r="139" spans="1:7" ht="24.9" customHeight="1" x14ac:dyDescent="0.25">
      <c r="A139" s="242" t="str">
        <f>'Cap.17'!A9</f>
        <v>17.1</v>
      </c>
      <c r="B139" s="551" t="str">
        <f>'Cap.17'!B9</f>
        <v>Guards</v>
      </c>
      <c r="C139" s="552"/>
      <c r="D139" s="173"/>
      <c r="E139" s="172"/>
      <c r="F139" s="252"/>
    </row>
    <row r="140" spans="1:7" ht="51.6" customHeight="1" x14ac:dyDescent="0.25">
      <c r="A140" s="173" t="str">
        <f>'Cap.17'!A10</f>
        <v>17.1.1</v>
      </c>
      <c r="B140" s="566" t="str">
        <f>'Cap.17'!B10</f>
        <v>Supply and installation of a 0.90 m high handrail in brushed stainless steel tubes and a 30 x 30 mm brushed stainless steel flat bar (upstream), including fixing accessories and all work necessary for a good finish.  And in accordance with the drawings.</v>
      </c>
      <c r="C140" s="569"/>
      <c r="D140" s="232"/>
      <c r="E140" s="172"/>
      <c r="F140" s="252"/>
    </row>
    <row r="141" spans="1:7" ht="21" customHeight="1" x14ac:dyDescent="0.25">
      <c r="A141" s="173" t="s">
        <v>159</v>
      </c>
      <c r="B141" s="541" t="str">
        <f>'Cap.17'!B11</f>
        <v>Staircase _GUARD 01</v>
      </c>
      <c r="C141" s="542"/>
      <c r="D141" s="232" t="s">
        <v>36</v>
      </c>
      <c r="E141" s="172">
        <f>'Cap.17'!I11</f>
        <v>5.7</v>
      </c>
      <c r="F141" s="252"/>
    </row>
    <row r="142" spans="1:7" ht="21" customHeight="1" x14ac:dyDescent="0.25">
      <c r="A142" s="505" t="s">
        <v>160</v>
      </c>
      <c r="B142" s="553" t="str">
        <f>'Cap.17'!B12</f>
        <v>Ramp _GUARD 02</v>
      </c>
      <c r="C142" s="542"/>
      <c r="D142" s="506" t="s">
        <v>36</v>
      </c>
      <c r="E142" s="349">
        <f>'Cap.17'!I12</f>
        <v>3.6</v>
      </c>
      <c r="F142" s="455"/>
    </row>
    <row r="143" spans="1:7" ht="28.5" customHeight="1" x14ac:dyDescent="0.25">
      <c r="A143" s="505" t="s">
        <v>161</v>
      </c>
      <c r="B143" s="553" t="str">
        <f>'Cap.17'!B13</f>
        <v>Guard _GUARD 03</v>
      </c>
      <c r="C143" s="542"/>
      <c r="D143" s="506" t="s">
        <v>36</v>
      </c>
      <c r="E143" s="349">
        <f>'Cap.17'!I13</f>
        <v>2.2000000000000002</v>
      </c>
      <c r="F143" s="455"/>
    </row>
    <row r="144" spans="1:7" ht="24" customHeight="1" x14ac:dyDescent="0.25">
      <c r="A144" s="242" t="s">
        <v>85</v>
      </c>
      <c r="B144" s="578" t="str">
        <f>'Cap.17'!B15</f>
        <v>Stonework</v>
      </c>
      <c r="C144" s="579"/>
      <c r="D144" s="348"/>
      <c r="E144" s="349"/>
      <c r="F144" s="252"/>
    </row>
    <row r="145" spans="1:6" ht="45" customHeight="1" x14ac:dyDescent="0.25">
      <c r="A145" s="519" t="s">
        <v>86</v>
      </c>
      <c r="B145" s="580" t="str">
        <f>'Cap.17'!B16</f>
        <v>Supply and installation of marble countertops. Including all work necessary for a good finish.   EQ 09</v>
      </c>
      <c r="C145" s="581"/>
      <c r="D145" s="520" t="s">
        <v>36</v>
      </c>
      <c r="E145" s="521">
        <f>'Cap.17'!I20</f>
        <v>9.1999999999999993</v>
      </c>
      <c r="F145" s="461"/>
    </row>
    <row r="146" spans="1:6" ht="24.75" customHeight="1" x14ac:dyDescent="0.25">
      <c r="A146" s="173"/>
      <c r="B146" s="571"/>
      <c r="C146" s="572"/>
      <c r="D146" s="173"/>
      <c r="E146" s="172"/>
      <c r="F146" s="252"/>
    </row>
    <row r="147" spans="1:6" ht="13.8" x14ac:dyDescent="0.25">
      <c r="A147" s="461"/>
      <c r="B147" s="570"/>
      <c r="C147" s="570"/>
      <c r="D147" s="462"/>
      <c r="E147" s="462"/>
      <c r="F147" s="461"/>
    </row>
    <row r="148" spans="1:6" ht="13.8" x14ac:dyDescent="0.25">
      <c r="A148" s="170"/>
      <c r="B148" s="171"/>
      <c r="C148" s="170"/>
      <c r="D148" s="170"/>
      <c r="E148" s="170"/>
      <c r="F148" s="170"/>
    </row>
    <row r="149" spans="1:6" ht="13.8" x14ac:dyDescent="0.25">
      <c r="A149" s="170"/>
      <c r="B149" s="171"/>
      <c r="C149" s="170"/>
      <c r="D149" s="170"/>
      <c r="E149" s="170"/>
      <c r="F149" s="170"/>
    </row>
    <row r="150" spans="1:6" ht="13.8" x14ac:dyDescent="0.25">
      <c r="A150" s="170"/>
      <c r="B150" s="171"/>
      <c r="C150" s="170"/>
      <c r="D150" s="170"/>
      <c r="E150" s="170"/>
      <c r="F150" s="170"/>
    </row>
    <row r="151" spans="1:6" ht="13.8" x14ac:dyDescent="0.25">
      <c r="A151" s="170"/>
      <c r="B151" s="171"/>
      <c r="C151" s="170"/>
      <c r="D151" s="170"/>
      <c r="E151" s="170"/>
      <c r="F151" s="170"/>
    </row>
    <row r="152" spans="1:6" ht="13.8" x14ac:dyDescent="0.25">
      <c r="A152" s="170"/>
      <c r="B152" s="171"/>
      <c r="C152" s="170"/>
      <c r="D152" s="170"/>
      <c r="E152" s="170"/>
      <c r="F152" s="170"/>
    </row>
    <row r="153" spans="1:6" ht="13.8" x14ac:dyDescent="0.25">
      <c r="A153" s="170"/>
      <c r="B153" s="171"/>
      <c r="C153" s="170"/>
      <c r="D153" s="170"/>
      <c r="E153" s="170"/>
      <c r="F153" s="170"/>
    </row>
    <row r="154" spans="1:6" ht="13.8" x14ac:dyDescent="0.25">
      <c r="A154" s="170"/>
      <c r="B154" s="171"/>
      <c r="C154" s="170"/>
      <c r="D154" s="170"/>
      <c r="E154" s="170"/>
      <c r="F154" s="170"/>
    </row>
    <row r="155" spans="1:6" ht="13.8" x14ac:dyDescent="0.25">
      <c r="A155" s="170"/>
      <c r="B155" s="171"/>
      <c r="C155" s="170"/>
      <c r="D155" s="170"/>
      <c r="E155" s="170"/>
      <c r="F155" s="170"/>
    </row>
    <row r="156" spans="1:6" ht="13.8" x14ac:dyDescent="0.25">
      <c r="A156" s="170"/>
      <c r="B156" s="171"/>
      <c r="C156" s="170"/>
      <c r="D156" s="170"/>
      <c r="E156" s="170"/>
      <c r="F156" s="170"/>
    </row>
    <row r="157" spans="1:6" ht="13.8" x14ac:dyDescent="0.25">
      <c r="A157" s="170"/>
      <c r="B157" s="171"/>
      <c r="C157" s="170"/>
      <c r="D157" s="170"/>
      <c r="E157" s="170"/>
      <c r="F157" s="170"/>
    </row>
    <row r="158" spans="1:6" ht="13.8" x14ac:dyDescent="0.25">
      <c r="A158" s="170"/>
      <c r="B158" s="171"/>
      <c r="C158" s="170"/>
      <c r="D158" s="170"/>
      <c r="E158" s="170"/>
      <c r="F158" s="170"/>
    </row>
    <row r="159" spans="1:6" ht="13.8" x14ac:dyDescent="0.25">
      <c r="A159" s="170"/>
      <c r="B159" s="171"/>
      <c r="C159" s="170"/>
      <c r="D159" s="170"/>
      <c r="E159" s="170"/>
      <c r="F159" s="170"/>
    </row>
    <row r="160" spans="1:6" ht="13.8" x14ac:dyDescent="0.25">
      <c r="A160" s="170"/>
      <c r="B160" s="171"/>
      <c r="C160" s="170"/>
      <c r="D160" s="170"/>
      <c r="E160" s="170"/>
      <c r="F160" s="170"/>
    </row>
    <row r="161" spans="1:6" ht="13.8" x14ac:dyDescent="0.25">
      <c r="A161" s="170"/>
      <c r="B161" s="171"/>
      <c r="C161" s="170"/>
      <c r="D161" s="170"/>
      <c r="E161" s="170"/>
      <c r="F161" s="170"/>
    </row>
    <row r="162" spans="1:6" ht="13.8" x14ac:dyDescent="0.25">
      <c r="A162" s="170"/>
      <c r="B162" s="171"/>
      <c r="C162" s="170"/>
      <c r="D162" s="170"/>
      <c r="E162" s="170"/>
      <c r="F162" s="170"/>
    </row>
    <row r="163" spans="1:6" ht="13.8" x14ac:dyDescent="0.25">
      <c r="A163" s="170"/>
      <c r="B163" s="171"/>
      <c r="C163" s="170"/>
      <c r="D163" s="170"/>
      <c r="E163" s="170"/>
      <c r="F163" s="170"/>
    </row>
    <row r="164" spans="1:6" ht="13.8" x14ac:dyDescent="0.25">
      <c r="A164" s="170"/>
      <c r="B164" s="171"/>
      <c r="C164" s="170"/>
      <c r="D164" s="170"/>
      <c r="E164" s="170"/>
      <c r="F164" s="170"/>
    </row>
    <row r="165" spans="1:6" ht="13.8" x14ac:dyDescent="0.25">
      <c r="A165" s="170"/>
      <c r="B165" s="171"/>
      <c r="C165" s="170"/>
      <c r="D165" s="170"/>
      <c r="E165" s="170"/>
      <c r="F165" s="170"/>
    </row>
    <row r="166" spans="1:6" ht="13.8" x14ac:dyDescent="0.25">
      <c r="A166" s="170"/>
      <c r="B166" s="171"/>
      <c r="C166" s="170"/>
      <c r="D166" s="170"/>
      <c r="E166" s="170"/>
      <c r="F166" s="170"/>
    </row>
    <row r="167" spans="1:6" ht="13.8" x14ac:dyDescent="0.25">
      <c r="A167" s="170"/>
      <c r="B167" s="171"/>
      <c r="C167" s="170"/>
      <c r="D167" s="170"/>
      <c r="E167" s="170"/>
      <c r="F167" s="170"/>
    </row>
    <row r="168" spans="1:6" ht="13.8" x14ac:dyDescent="0.25">
      <c r="A168" s="170"/>
      <c r="B168" s="171"/>
      <c r="C168" s="170"/>
      <c r="D168" s="170"/>
      <c r="E168" s="170"/>
      <c r="F168" s="170"/>
    </row>
    <row r="169" spans="1:6" ht="13.8" x14ac:dyDescent="0.25">
      <c r="A169" s="170"/>
      <c r="B169" s="171"/>
      <c r="C169" s="170"/>
      <c r="D169" s="170"/>
      <c r="E169" s="170"/>
      <c r="F169" s="170"/>
    </row>
    <row r="170" spans="1:6" ht="13.8" x14ac:dyDescent="0.25">
      <c r="A170" s="170"/>
      <c r="B170" s="171"/>
      <c r="C170" s="170"/>
      <c r="D170" s="170"/>
      <c r="E170" s="170"/>
      <c r="F170" s="170"/>
    </row>
    <row r="171" spans="1:6" ht="13.8" x14ac:dyDescent="0.25">
      <c r="A171" s="170"/>
      <c r="B171" s="171"/>
      <c r="C171" s="170"/>
      <c r="D171" s="170"/>
      <c r="E171" s="170"/>
      <c r="F171" s="170"/>
    </row>
    <row r="172" spans="1:6" ht="13.8" x14ac:dyDescent="0.25">
      <c r="A172" s="170"/>
      <c r="B172" s="171"/>
      <c r="C172" s="170"/>
      <c r="D172" s="170"/>
      <c r="E172" s="170"/>
      <c r="F172" s="170"/>
    </row>
    <row r="173" spans="1:6" ht="13.8" x14ac:dyDescent="0.25">
      <c r="A173" s="170"/>
      <c r="B173" s="171"/>
      <c r="C173" s="170"/>
      <c r="D173" s="170"/>
      <c r="E173" s="170"/>
      <c r="F173" s="170"/>
    </row>
    <row r="174" spans="1:6" ht="13.8" x14ac:dyDescent="0.25">
      <c r="A174" s="170"/>
      <c r="B174" s="171"/>
      <c r="C174" s="170"/>
      <c r="D174" s="170"/>
      <c r="E174" s="170"/>
      <c r="F174" s="170"/>
    </row>
    <row r="175" spans="1:6" ht="13.8" x14ac:dyDescent="0.25">
      <c r="A175" s="170"/>
      <c r="B175" s="171"/>
      <c r="C175" s="170"/>
      <c r="D175" s="170"/>
      <c r="E175" s="170"/>
      <c r="F175" s="170"/>
    </row>
    <row r="176" spans="1:6" ht="13.8" x14ac:dyDescent="0.25">
      <c r="A176" s="170"/>
      <c r="B176" s="171"/>
      <c r="C176" s="170"/>
      <c r="D176" s="170"/>
      <c r="E176" s="170"/>
      <c r="F176" s="170"/>
    </row>
    <row r="177" spans="1:6" ht="13.8" x14ac:dyDescent="0.25">
      <c r="A177" s="170"/>
      <c r="B177" s="171"/>
      <c r="C177" s="170"/>
      <c r="D177" s="170"/>
      <c r="E177" s="170"/>
      <c r="F177" s="170"/>
    </row>
    <row r="178" spans="1:6" ht="13.8" x14ac:dyDescent="0.25">
      <c r="A178" s="170"/>
      <c r="B178" s="171"/>
      <c r="C178" s="170"/>
      <c r="D178" s="170"/>
      <c r="E178" s="170"/>
      <c r="F178" s="170"/>
    </row>
    <row r="179" spans="1:6" ht="13.8" x14ac:dyDescent="0.25">
      <c r="A179" s="170"/>
      <c r="B179" s="171"/>
      <c r="C179" s="170"/>
      <c r="D179" s="170"/>
      <c r="E179" s="170"/>
      <c r="F179" s="170"/>
    </row>
    <row r="180" spans="1:6" ht="13.8" x14ac:dyDescent="0.25">
      <c r="A180" s="170"/>
      <c r="B180" s="171"/>
      <c r="C180" s="170"/>
      <c r="D180" s="170"/>
      <c r="E180" s="170"/>
      <c r="F180" s="170"/>
    </row>
    <row r="181" spans="1:6" ht="13.8" x14ac:dyDescent="0.25">
      <c r="A181" s="170"/>
      <c r="B181" s="171"/>
      <c r="C181" s="170"/>
      <c r="D181" s="170"/>
      <c r="E181" s="170"/>
      <c r="F181" s="170"/>
    </row>
    <row r="182" spans="1:6" ht="13.8" x14ac:dyDescent="0.25">
      <c r="A182" s="170"/>
      <c r="B182" s="171"/>
      <c r="C182" s="170"/>
      <c r="D182" s="170"/>
      <c r="E182" s="170"/>
      <c r="F182" s="170"/>
    </row>
    <row r="183" spans="1:6" ht="13.8" x14ac:dyDescent="0.25">
      <c r="A183" s="170"/>
      <c r="B183" s="171"/>
      <c r="C183" s="170"/>
      <c r="D183" s="170"/>
      <c r="E183" s="170"/>
      <c r="F183" s="170"/>
    </row>
    <row r="184" spans="1:6" ht="13.8" x14ac:dyDescent="0.25">
      <c r="A184" s="170"/>
      <c r="B184" s="171"/>
      <c r="C184" s="170"/>
      <c r="D184" s="170"/>
      <c r="E184" s="170"/>
      <c r="F184" s="170"/>
    </row>
    <row r="185" spans="1:6" ht="13.8" x14ac:dyDescent="0.25">
      <c r="A185" s="170"/>
      <c r="B185" s="171"/>
      <c r="C185" s="170"/>
      <c r="D185" s="170"/>
      <c r="E185" s="170"/>
      <c r="F185" s="170"/>
    </row>
    <row r="186" spans="1:6" ht="13.8" x14ac:dyDescent="0.25">
      <c r="A186" s="170"/>
      <c r="B186" s="171"/>
      <c r="C186" s="170"/>
      <c r="D186" s="170"/>
      <c r="E186" s="170"/>
      <c r="F186" s="170"/>
    </row>
    <row r="187" spans="1:6" ht="13.8" x14ac:dyDescent="0.25">
      <c r="A187" s="170"/>
      <c r="B187" s="171"/>
      <c r="C187" s="170"/>
      <c r="D187" s="170"/>
      <c r="E187" s="170"/>
      <c r="F187" s="170"/>
    </row>
    <row r="188" spans="1:6" ht="13.8" x14ac:dyDescent="0.25">
      <c r="A188" s="170"/>
      <c r="B188" s="171"/>
      <c r="C188" s="170"/>
      <c r="D188" s="170"/>
      <c r="E188" s="170"/>
      <c r="F188" s="170"/>
    </row>
    <row r="189" spans="1:6" ht="13.8" x14ac:dyDescent="0.25">
      <c r="A189" s="170"/>
      <c r="B189" s="171"/>
      <c r="C189" s="170"/>
      <c r="D189" s="170"/>
      <c r="E189" s="170"/>
      <c r="F189" s="170"/>
    </row>
    <row r="190" spans="1:6" ht="13.8" x14ac:dyDescent="0.25">
      <c r="A190" s="170"/>
      <c r="B190" s="171"/>
      <c r="C190" s="170"/>
      <c r="D190" s="170"/>
      <c r="E190" s="170"/>
      <c r="F190" s="170"/>
    </row>
    <row r="191" spans="1:6" ht="13.8" x14ac:dyDescent="0.25">
      <c r="A191" s="170"/>
      <c r="B191" s="171"/>
      <c r="C191" s="170"/>
      <c r="D191" s="170"/>
      <c r="E191" s="170"/>
      <c r="F191" s="170"/>
    </row>
    <row r="192" spans="1:6" ht="13.8" x14ac:dyDescent="0.25">
      <c r="A192" s="170"/>
      <c r="B192" s="171"/>
      <c r="C192" s="170"/>
      <c r="D192" s="170"/>
      <c r="E192" s="170"/>
      <c r="F192" s="170"/>
    </row>
    <row r="193" spans="1:6" ht="13.8" x14ac:dyDescent="0.25">
      <c r="A193" s="170"/>
      <c r="B193" s="171"/>
      <c r="C193" s="170"/>
      <c r="D193" s="170"/>
      <c r="E193" s="170"/>
      <c r="F193" s="170"/>
    </row>
    <row r="194" spans="1:6" ht="13.8" x14ac:dyDescent="0.25">
      <c r="A194" s="170"/>
      <c r="B194" s="171"/>
      <c r="C194" s="170"/>
      <c r="D194" s="170"/>
      <c r="E194" s="170"/>
      <c r="F194" s="170"/>
    </row>
    <row r="195" spans="1:6" ht="13.8" x14ac:dyDescent="0.25">
      <c r="A195" s="170"/>
      <c r="B195" s="171"/>
      <c r="C195" s="170"/>
      <c r="D195" s="170"/>
      <c r="E195" s="170"/>
      <c r="F195" s="170"/>
    </row>
    <row r="196" spans="1:6" ht="13.8" x14ac:dyDescent="0.25">
      <c r="A196" s="170"/>
      <c r="B196" s="171"/>
      <c r="C196" s="170"/>
      <c r="D196" s="170"/>
      <c r="E196" s="170"/>
      <c r="F196" s="170"/>
    </row>
    <row r="197" spans="1:6" ht="13.8" x14ac:dyDescent="0.25">
      <c r="A197" s="170"/>
      <c r="B197" s="171"/>
      <c r="C197" s="170"/>
      <c r="D197" s="170"/>
      <c r="E197" s="170"/>
      <c r="F197" s="170"/>
    </row>
    <row r="198" spans="1:6" ht="13.8" x14ac:dyDescent="0.25">
      <c r="A198" s="170"/>
      <c r="B198" s="171"/>
      <c r="C198" s="170"/>
      <c r="D198" s="170"/>
      <c r="E198" s="170"/>
      <c r="F198" s="170"/>
    </row>
    <row r="199" spans="1:6" ht="13.8" x14ac:dyDescent="0.25">
      <c r="A199" s="170"/>
      <c r="B199" s="171"/>
      <c r="C199" s="170"/>
      <c r="D199" s="170"/>
      <c r="E199" s="170"/>
      <c r="F199" s="170"/>
    </row>
    <row r="200" spans="1:6" ht="13.8" x14ac:dyDescent="0.25">
      <c r="A200" s="170"/>
      <c r="B200" s="171"/>
      <c r="C200" s="170"/>
      <c r="D200" s="170"/>
      <c r="E200" s="170"/>
      <c r="F200" s="170"/>
    </row>
    <row r="201" spans="1:6" ht="13.8" x14ac:dyDescent="0.25">
      <c r="A201" s="170"/>
      <c r="B201" s="171"/>
      <c r="C201" s="170"/>
      <c r="D201" s="170"/>
      <c r="E201" s="170"/>
      <c r="F201" s="170"/>
    </row>
    <row r="202" spans="1:6" ht="13.8" x14ac:dyDescent="0.25">
      <c r="A202" s="170"/>
      <c r="B202" s="171"/>
      <c r="C202" s="170"/>
      <c r="D202" s="170"/>
      <c r="E202" s="170"/>
      <c r="F202" s="170"/>
    </row>
    <row r="203" spans="1:6" ht="13.8" x14ac:dyDescent="0.25">
      <c r="A203" s="170"/>
      <c r="B203" s="171"/>
      <c r="C203" s="170"/>
      <c r="D203" s="170"/>
      <c r="E203" s="170"/>
      <c r="F203" s="170"/>
    </row>
    <row r="204" spans="1:6" ht="13.8" x14ac:dyDescent="0.25">
      <c r="A204" s="170"/>
      <c r="B204" s="171"/>
      <c r="C204" s="170"/>
      <c r="D204" s="170"/>
      <c r="E204" s="170"/>
      <c r="F204" s="170"/>
    </row>
    <row r="205" spans="1:6" ht="13.8" x14ac:dyDescent="0.25">
      <c r="A205" s="170"/>
      <c r="B205" s="171"/>
      <c r="C205" s="170"/>
      <c r="D205" s="170"/>
      <c r="E205" s="170"/>
      <c r="F205" s="170"/>
    </row>
    <row r="206" spans="1:6" ht="13.8" x14ac:dyDescent="0.25">
      <c r="A206" s="170"/>
      <c r="B206" s="171"/>
      <c r="C206" s="170"/>
      <c r="D206" s="170"/>
      <c r="E206" s="170"/>
      <c r="F206" s="170"/>
    </row>
    <row r="207" spans="1:6" ht="13.8" x14ac:dyDescent="0.25">
      <c r="A207" s="170"/>
      <c r="B207" s="171"/>
      <c r="C207" s="170"/>
      <c r="D207" s="170"/>
      <c r="E207" s="170"/>
      <c r="F207" s="170"/>
    </row>
    <row r="208" spans="1:6" ht="13.8" x14ac:dyDescent="0.25">
      <c r="A208" s="170"/>
      <c r="B208" s="171"/>
      <c r="C208" s="170"/>
      <c r="D208" s="170"/>
      <c r="E208" s="170"/>
      <c r="F208" s="170"/>
    </row>
    <row r="209" spans="1:6" ht="13.8" x14ac:dyDescent="0.25">
      <c r="A209" s="170"/>
      <c r="B209" s="171"/>
      <c r="C209" s="170"/>
      <c r="D209" s="170"/>
      <c r="E209" s="170"/>
      <c r="F209" s="170"/>
    </row>
    <row r="210" spans="1:6" ht="13.8" x14ac:dyDescent="0.25">
      <c r="A210" s="170"/>
      <c r="B210" s="171"/>
      <c r="C210" s="170"/>
      <c r="D210" s="170"/>
      <c r="E210" s="170"/>
      <c r="F210" s="170"/>
    </row>
    <row r="211" spans="1:6" ht="13.8" x14ac:dyDescent="0.25">
      <c r="A211" s="170"/>
      <c r="B211" s="171"/>
      <c r="C211" s="170"/>
      <c r="D211" s="170"/>
      <c r="E211" s="170"/>
      <c r="F211" s="170"/>
    </row>
    <row r="212" spans="1:6" ht="13.8" x14ac:dyDescent="0.25">
      <c r="A212" s="170"/>
      <c r="B212" s="171"/>
      <c r="C212" s="170"/>
      <c r="D212" s="170"/>
      <c r="E212" s="170"/>
      <c r="F212" s="170"/>
    </row>
    <row r="213" spans="1:6" ht="13.8" x14ac:dyDescent="0.25">
      <c r="A213" s="170"/>
      <c r="B213" s="171"/>
      <c r="C213" s="170"/>
      <c r="D213" s="170"/>
      <c r="E213" s="170"/>
      <c r="F213" s="170"/>
    </row>
    <row r="214" spans="1:6" ht="13.8" x14ac:dyDescent="0.25">
      <c r="A214" s="170"/>
      <c r="B214" s="171"/>
      <c r="C214" s="170"/>
      <c r="D214" s="170"/>
      <c r="E214" s="170"/>
      <c r="F214" s="170"/>
    </row>
    <row r="215" spans="1:6" ht="13.8" x14ac:dyDescent="0.25">
      <c r="A215" s="170"/>
      <c r="B215" s="171"/>
      <c r="C215" s="170"/>
      <c r="D215" s="170"/>
      <c r="E215" s="170"/>
      <c r="F215" s="170"/>
    </row>
    <row r="216" spans="1:6" ht="13.8" x14ac:dyDescent="0.25">
      <c r="A216" s="170"/>
      <c r="B216" s="171"/>
      <c r="C216" s="170"/>
      <c r="D216" s="170"/>
      <c r="E216" s="170"/>
      <c r="F216" s="170"/>
    </row>
    <row r="217" spans="1:6" ht="13.8" x14ac:dyDescent="0.25">
      <c r="A217" s="170"/>
      <c r="B217" s="171"/>
      <c r="C217" s="170"/>
      <c r="D217" s="170"/>
      <c r="E217" s="170"/>
      <c r="F217" s="170"/>
    </row>
    <row r="218" spans="1:6" ht="13.8" x14ac:dyDescent="0.25">
      <c r="A218" s="170"/>
      <c r="B218" s="171"/>
      <c r="C218" s="170"/>
      <c r="D218" s="170"/>
      <c r="E218" s="170"/>
      <c r="F218" s="170"/>
    </row>
    <row r="219" spans="1:6" ht="13.8" x14ac:dyDescent="0.25">
      <c r="A219" s="170"/>
      <c r="B219" s="171"/>
      <c r="C219" s="170"/>
      <c r="D219" s="170"/>
      <c r="E219" s="170"/>
      <c r="F219" s="170"/>
    </row>
    <row r="220" spans="1:6" ht="13.8" x14ac:dyDescent="0.25">
      <c r="A220" s="170"/>
      <c r="B220" s="171"/>
      <c r="C220" s="170"/>
      <c r="D220" s="170"/>
      <c r="E220" s="170"/>
      <c r="F220" s="170"/>
    </row>
    <row r="221" spans="1:6" ht="13.8" x14ac:dyDescent="0.25">
      <c r="A221" s="170"/>
      <c r="B221" s="171"/>
      <c r="C221" s="170"/>
      <c r="D221" s="170"/>
      <c r="E221" s="170"/>
      <c r="F221" s="170"/>
    </row>
    <row r="222" spans="1:6" ht="13.8" x14ac:dyDescent="0.25">
      <c r="A222" s="170"/>
      <c r="B222" s="171"/>
      <c r="C222" s="170"/>
      <c r="D222" s="170"/>
      <c r="E222" s="170"/>
      <c r="F222" s="170"/>
    </row>
    <row r="223" spans="1:6" ht="13.8" x14ac:dyDescent="0.25">
      <c r="A223" s="170"/>
      <c r="B223" s="171"/>
      <c r="C223" s="170"/>
      <c r="D223" s="170"/>
      <c r="E223" s="170"/>
      <c r="F223" s="170"/>
    </row>
    <row r="224" spans="1:6" ht="13.8" x14ac:dyDescent="0.25">
      <c r="A224" s="170"/>
      <c r="B224" s="171"/>
      <c r="C224" s="170"/>
      <c r="D224" s="170"/>
      <c r="E224" s="170"/>
      <c r="F224" s="170"/>
    </row>
    <row r="225" spans="1:6" ht="13.8" x14ac:dyDescent="0.25">
      <c r="A225" s="170"/>
      <c r="B225" s="171"/>
      <c r="C225" s="170"/>
      <c r="D225" s="170"/>
      <c r="E225" s="170"/>
      <c r="F225" s="170"/>
    </row>
    <row r="226" spans="1:6" ht="13.8" x14ac:dyDescent="0.25">
      <c r="A226" s="170"/>
      <c r="B226" s="171"/>
      <c r="C226" s="170"/>
      <c r="D226" s="170"/>
      <c r="E226" s="170"/>
      <c r="F226" s="170"/>
    </row>
    <row r="227" spans="1:6" ht="13.8" x14ac:dyDescent="0.25">
      <c r="A227" s="170"/>
      <c r="B227" s="171"/>
      <c r="C227" s="170"/>
      <c r="D227" s="170"/>
      <c r="E227" s="170"/>
      <c r="F227" s="170"/>
    </row>
    <row r="228" spans="1:6" ht="13.8" x14ac:dyDescent="0.25">
      <c r="A228" s="170"/>
      <c r="B228" s="171"/>
      <c r="C228" s="170"/>
      <c r="D228" s="170"/>
      <c r="E228" s="170"/>
      <c r="F228" s="170"/>
    </row>
    <row r="229" spans="1:6" ht="13.8" x14ac:dyDescent="0.25">
      <c r="A229" s="170"/>
      <c r="B229" s="171"/>
      <c r="C229" s="170"/>
      <c r="D229" s="170"/>
      <c r="E229" s="170"/>
      <c r="F229" s="170"/>
    </row>
    <row r="230" spans="1:6" ht="13.8" x14ac:dyDescent="0.25">
      <c r="A230" s="170"/>
      <c r="B230" s="171"/>
      <c r="C230" s="170"/>
      <c r="D230" s="170"/>
      <c r="E230" s="170"/>
      <c r="F230" s="170"/>
    </row>
    <row r="231" spans="1:6" ht="13.8" x14ac:dyDescent="0.25">
      <c r="A231" s="170"/>
      <c r="B231" s="171"/>
      <c r="C231" s="170"/>
      <c r="D231" s="170"/>
      <c r="E231" s="170"/>
      <c r="F231" s="170"/>
    </row>
    <row r="232" spans="1:6" ht="13.8" x14ac:dyDescent="0.25">
      <c r="A232" s="170"/>
      <c r="B232" s="171"/>
      <c r="C232" s="170"/>
      <c r="D232" s="170"/>
      <c r="E232" s="170"/>
      <c r="F232" s="170"/>
    </row>
    <row r="233" spans="1:6" ht="13.8" x14ac:dyDescent="0.25">
      <c r="A233" s="170"/>
      <c r="B233" s="171"/>
      <c r="C233" s="170"/>
      <c r="D233" s="170"/>
      <c r="E233" s="170"/>
      <c r="F233" s="170"/>
    </row>
    <row r="234" spans="1:6" ht="13.8" x14ac:dyDescent="0.25">
      <c r="A234" s="170"/>
      <c r="B234" s="171"/>
      <c r="C234" s="170"/>
      <c r="D234" s="170"/>
      <c r="E234" s="170"/>
      <c r="F234" s="170"/>
    </row>
    <row r="235" spans="1:6" ht="13.8" x14ac:dyDescent="0.25">
      <c r="A235" s="170"/>
      <c r="B235" s="171"/>
      <c r="C235" s="170"/>
      <c r="D235" s="170"/>
      <c r="E235" s="170"/>
      <c r="F235" s="170"/>
    </row>
    <row r="236" spans="1:6" ht="13.8" x14ac:dyDescent="0.25">
      <c r="A236" s="170"/>
      <c r="B236" s="171"/>
      <c r="C236" s="170"/>
      <c r="D236" s="170"/>
      <c r="E236" s="170"/>
      <c r="F236" s="170"/>
    </row>
    <row r="237" spans="1:6" ht="13.8" x14ac:dyDescent="0.25">
      <c r="A237" s="170"/>
      <c r="B237" s="171"/>
      <c r="C237" s="170"/>
      <c r="D237" s="170"/>
      <c r="E237" s="170"/>
      <c r="F237" s="170"/>
    </row>
    <row r="238" spans="1:6" ht="13.8" x14ac:dyDescent="0.25">
      <c r="A238" s="170"/>
      <c r="B238" s="171"/>
      <c r="C238" s="170"/>
      <c r="D238" s="170"/>
      <c r="E238" s="170"/>
      <c r="F238" s="170"/>
    </row>
    <row r="239" spans="1:6" ht="13.8" x14ac:dyDescent="0.25">
      <c r="A239" s="170"/>
      <c r="B239" s="171"/>
      <c r="C239" s="170"/>
      <c r="D239" s="170"/>
      <c r="E239" s="170"/>
      <c r="F239" s="170"/>
    </row>
    <row r="240" spans="1:6" ht="13.8" x14ac:dyDescent="0.25">
      <c r="A240" s="170"/>
      <c r="B240" s="171"/>
      <c r="C240" s="170"/>
      <c r="D240" s="170"/>
      <c r="E240" s="170"/>
      <c r="F240" s="170"/>
    </row>
    <row r="241" spans="1:6" ht="13.8" x14ac:dyDescent="0.25">
      <c r="A241" s="170"/>
      <c r="B241" s="171"/>
      <c r="C241" s="170"/>
      <c r="D241" s="170"/>
      <c r="E241" s="170"/>
      <c r="F241" s="170"/>
    </row>
    <row r="242" spans="1:6" ht="13.8" x14ac:dyDescent="0.25">
      <c r="A242" s="170"/>
      <c r="B242" s="171"/>
      <c r="C242" s="170"/>
      <c r="D242" s="170"/>
      <c r="E242" s="170"/>
      <c r="F242" s="170"/>
    </row>
    <row r="243" spans="1:6" ht="13.8" x14ac:dyDescent="0.25">
      <c r="A243" s="170"/>
      <c r="B243" s="171"/>
      <c r="C243" s="170"/>
      <c r="D243" s="170"/>
      <c r="E243" s="170"/>
      <c r="F243" s="170"/>
    </row>
    <row r="244" spans="1:6" ht="13.8" x14ac:dyDescent="0.25">
      <c r="A244" s="170"/>
      <c r="B244" s="171"/>
      <c r="C244" s="170"/>
      <c r="D244" s="170"/>
      <c r="E244" s="170"/>
      <c r="F244" s="170"/>
    </row>
    <row r="245" spans="1:6" ht="13.8" x14ac:dyDescent="0.25">
      <c r="A245" s="170"/>
      <c r="B245" s="171"/>
      <c r="C245" s="170"/>
      <c r="D245" s="170"/>
      <c r="E245" s="170"/>
      <c r="F245" s="170"/>
    </row>
    <row r="246" spans="1:6" ht="13.8" x14ac:dyDescent="0.25">
      <c r="A246" s="170"/>
      <c r="B246" s="171"/>
      <c r="C246" s="170"/>
      <c r="D246" s="170"/>
      <c r="E246" s="170"/>
      <c r="F246" s="170"/>
    </row>
    <row r="247" spans="1:6" ht="13.8" x14ac:dyDescent="0.25">
      <c r="A247" s="170"/>
      <c r="B247" s="171"/>
      <c r="C247" s="170"/>
      <c r="D247" s="170"/>
      <c r="E247" s="170"/>
      <c r="F247" s="170"/>
    </row>
    <row r="248" spans="1:6" ht="13.8" x14ac:dyDescent="0.25">
      <c r="A248" s="170"/>
      <c r="B248" s="171"/>
      <c r="C248" s="170"/>
      <c r="D248" s="170"/>
      <c r="E248" s="170"/>
      <c r="F248" s="170"/>
    </row>
    <row r="249" spans="1:6" ht="13.8" x14ac:dyDescent="0.25">
      <c r="A249" s="170"/>
      <c r="B249" s="171"/>
      <c r="C249" s="170"/>
      <c r="D249" s="170"/>
      <c r="E249" s="170"/>
      <c r="F249" s="170"/>
    </row>
    <row r="250" spans="1:6" ht="13.8" x14ac:dyDescent="0.25">
      <c r="A250" s="170"/>
      <c r="B250" s="171"/>
      <c r="C250" s="170"/>
      <c r="D250" s="170"/>
      <c r="E250" s="170"/>
      <c r="F250" s="170"/>
    </row>
    <row r="251" spans="1:6" ht="13.8" x14ac:dyDescent="0.25">
      <c r="A251" s="170"/>
      <c r="B251" s="171"/>
      <c r="C251" s="170"/>
      <c r="D251" s="170"/>
      <c r="E251" s="170"/>
      <c r="F251" s="170"/>
    </row>
    <row r="252" spans="1:6" ht="13.8" x14ac:dyDescent="0.25">
      <c r="A252" s="170"/>
      <c r="B252" s="171"/>
      <c r="C252" s="170"/>
      <c r="D252" s="170"/>
      <c r="E252" s="170"/>
      <c r="F252" s="170"/>
    </row>
    <row r="253" spans="1:6" ht="13.8" x14ac:dyDescent="0.25">
      <c r="A253" s="170"/>
      <c r="B253" s="171"/>
      <c r="C253" s="170"/>
      <c r="D253" s="170"/>
      <c r="E253" s="170"/>
      <c r="F253" s="170"/>
    </row>
    <row r="254" spans="1:6" ht="13.8" x14ac:dyDescent="0.25">
      <c r="A254" s="170"/>
      <c r="B254" s="171"/>
      <c r="C254" s="170"/>
      <c r="D254" s="170"/>
      <c r="E254" s="170"/>
      <c r="F254" s="170"/>
    </row>
    <row r="255" spans="1:6" ht="13.8" x14ac:dyDescent="0.25">
      <c r="A255" s="170"/>
      <c r="B255" s="171"/>
      <c r="C255" s="170"/>
      <c r="D255" s="170"/>
      <c r="E255" s="170"/>
      <c r="F255" s="170"/>
    </row>
    <row r="256" spans="1:6" ht="13.8" x14ac:dyDescent="0.25">
      <c r="A256" s="170"/>
      <c r="B256" s="171"/>
      <c r="C256" s="170"/>
      <c r="D256" s="170"/>
      <c r="E256" s="170"/>
      <c r="F256" s="170"/>
    </row>
    <row r="257" spans="1:6" ht="13.8" x14ac:dyDescent="0.25">
      <c r="A257" s="170"/>
      <c r="B257" s="171"/>
      <c r="C257" s="170"/>
      <c r="D257" s="170"/>
      <c r="E257" s="170"/>
      <c r="F257" s="170"/>
    </row>
    <row r="258" spans="1:6" ht="13.8" x14ac:dyDescent="0.25">
      <c r="A258" s="170"/>
      <c r="B258" s="171"/>
      <c r="C258" s="170"/>
      <c r="D258" s="170"/>
      <c r="E258" s="170"/>
      <c r="F258" s="170"/>
    </row>
    <row r="259" spans="1:6" ht="13.8" x14ac:dyDescent="0.25">
      <c r="A259" s="170"/>
      <c r="B259" s="171"/>
      <c r="C259" s="170"/>
      <c r="D259" s="170"/>
      <c r="E259" s="170"/>
      <c r="F259" s="170"/>
    </row>
    <row r="260" spans="1:6" ht="13.8" x14ac:dyDescent="0.25">
      <c r="A260" s="170"/>
      <c r="B260" s="171"/>
      <c r="C260" s="170"/>
      <c r="D260" s="170"/>
      <c r="E260" s="170"/>
      <c r="F260" s="170"/>
    </row>
    <row r="261" spans="1:6" ht="13.8" x14ac:dyDescent="0.25">
      <c r="A261" s="170"/>
      <c r="B261" s="171"/>
      <c r="C261" s="170"/>
      <c r="D261" s="170"/>
      <c r="E261" s="170"/>
      <c r="F261" s="170"/>
    </row>
    <row r="262" spans="1:6" ht="13.8" x14ac:dyDescent="0.25">
      <c r="A262" s="170"/>
      <c r="B262" s="171"/>
      <c r="C262" s="170"/>
      <c r="D262" s="170"/>
      <c r="E262" s="170"/>
      <c r="F262" s="170"/>
    </row>
    <row r="263" spans="1:6" ht="13.8" x14ac:dyDescent="0.25">
      <c r="A263" s="170"/>
      <c r="B263" s="171"/>
      <c r="C263" s="170"/>
      <c r="D263" s="170"/>
      <c r="E263" s="170"/>
      <c r="F263" s="170"/>
    </row>
    <row r="264" spans="1:6" ht="13.8" x14ac:dyDescent="0.25">
      <c r="A264" s="170"/>
      <c r="B264" s="171"/>
      <c r="C264" s="170"/>
      <c r="D264" s="170"/>
      <c r="E264" s="170"/>
      <c r="F264" s="170"/>
    </row>
    <row r="265" spans="1:6" ht="13.8" x14ac:dyDescent="0.25">
      <c r="A265" s="170"/>
      <c r="B265" s="171"/>
      <c r="C265" s="170"/>
      <c r="D265" s="170"/>
      <c r="E265" s="170"/>
      <c r="F265" s="170"/>
    </row>
    <row r="266" spans="1:6" ht="13.8" x14ac:dyDescent="0.25">
      <c r="A266" s="170"/>
      <c r="B266" s="171"/>
      <c r="C266" s="170"/>
      <c r="D266" s="170"/>
      <c r="E266" s="170"/>
      <c r="F266" s="170"/>
    </row>
    <row r="267" spans="1:6" ht="13.8" x14ac:dyDescent="0.25">
      <c r="A267" s="170"/>
      <c r="B267" s="171"/>
      <c r="C267" s="170"/>
      <c r="D267" s="170"/>
      <c r="E267" s="170"/>
      <c r="F267" s="170"/>
    </row>
    <row r="268" spans="1:6" ht="13.8" x14ac:dyDescent="0.25">
      <c r="A268" s="170"/>
      <c r="B268" s="171"/>
      <c r="C268" s="170"/>
      <c r="D268" s="170"/>
      <c r="E268" s="170"/>
      <c r="F268" s="170"/>
    </row>
    <row r="269" spans="1:6" ht="13.8" x14ac:dyDescent="0.25">
      <c r="A269" s="170"/>
      <c r="B269" s="171"/>
      <c r="C269" s="170"/>
      <c r="D269" s="170"/>
      <c r="E269" s="170"/>
      <c r="F269" s="170"/>
    </row>
    <row r="270" spans="1:6" ht="13.8" x14ac:dyDescent="0.25">
      <c r="A270" s="170"/>
      <c r="B270" s="171"/>
      <c r="C270" s="170"/>
      <c r="D270" s="170"/>
      <c r="E270" s="170"/>
      <c r="F270" s="170"/>
    </row>
    <row r="271" spans="1:6" ht="13.8" x14ac:dyDescent="0.25">
      <c r="A271" s="170"/>
      <c r="B271" s="171"/>
      <c r="C271" s="170"/>
      <c r="D271" s="170"/>
      <c r="E271" s="170"/>
      <c r="F271" s="170"/>
    </row>
    <row r="272" spans="1:6" ht="13.8" x14ac:dyDescent="0.25">
      <c r="A272" s="170"/>
      <c r="B272" s="171"/>
      <c r="C272" s="170"/>
      <c r="D272" s="170"/>
      <c r="E272" s="170"/>
      <c r="F272" s="170"/>
    </row>
    <row r="273" spans="1:6" ht="13.8" x14ac:dyDescent="0.25">
      <c r="A273" s="170"/>
      <c r="B273" s="171"/>
      <c r="C273" s="170"/>
      <c r="D273" s="170"/>
      <c r="E273" s="170"/>
      <c r="F273" s="170"/>
    </row>
    <row r="274" spans="1:6" ht="13.8" x14ac:dyDescent="0.25">
      <c r="A274" s="170"/>
      <c r="B274" s="171"/>
      <c r="C274" s="170"/>
      <c r="D274" s="170"/>
      <c r="E274" s="170"/>
      <c r="F274" s="170"/>
    </row>
    <row r="275" spans="1:6" ht="13.8" x14ac:dyDescent="0.25">
      <c r="A275" s="170"/>
      <c r="B275" s="171"/>
      <c r="C275" s="170"/>
      <c r="D275" s="170"/>
      <c r="E275" s="170"/>
      <c r="F275" s="170"/>
    </row>
    <row r="276" spans="1:6" ht="13.8" x14ac:dyDescent="0.25">
      <c r="A276" s="170"/>
      <c r="B276" s="171"/>
      <c r="C276" s="170"/>
      <c r="D276" s="170"/>
      <c r="E276" s="170"/>
      <c r="F276" s="170"/>
    </row>
    <row r="277" spans="1:6" ht="13.8" x14ac:dyDescent="0.25">
      <c r="A277" s="170"/>
      <c r="B277" s="171"/>
      <c r="C277" s="170"/>
      <c r="D277" s="170"/>
      <c r="E277" s="170"/>
      <c r="F277" s="170"/>
    </row>
    <row r="278" spans="1:6" ht="13.8" x14ac:dyDescent="0.25">
      <c r="A278" s="170"/>
      <c r="B278" s="171"/>
      <c r="C278" s="170"/>
      <c r="D278" s="170"/>
      <c r="E278" s="170"/>
      <c r="F278" s="170"/>
    </row>
    <row r="279" spans="1:6" ht="13.8" x14ac:dyDescent="0.25">
      <c r="A279" s="170"/>
      <c r="B279" s="171"/>
      <c r="C279" s="170"/>
      <c r="D279" s="170"/>
      <c r="E279" s="170"/>
      <c r="F279" s="170"/>
    </row>
    <row r="280" spans="1:6" ht="13.8" x14ac:dyDescent="0.25">
      <c r="A280" s="170"/>
      <c r="B280" s="171"/>
      <c r="C280" s="170"/>
      <c r="D280" s="170"/>
      <c r="E280" s="170"/>
      <c r="F280" s="170"/>
    </row>
    <row r="281" spans="1:6" ht="13.8" x14ac:dyDescent="0.25">
      <c r="A281" s="170"/>
      <c r="B281" s="171"/>
      <c r="C281" s="170"/>
      <c r="D281" s="170"/>
      <c r="E281" s="170"/>
      <c r="F281" s="170"/>
    </row>
    <row r="282" spans="1:6" ht="13.8" x14ac:dyDescent="0.25">
      <c r="A282" s="170"/>
      <c r="B282" s="170"/>
      <c r="C282" s="170"/>
      <c r="D282" s="170"/>
      <c r="E282" s="170"/>
      <c r="F282" s="170"/>
    </row>
    <row r="283" spans="1:6" ht="13.8" x14ac:dyDescent="0.25">
      <c r="A283" s="170"/>
      <c r="B283" s="170"/>
      <c r="C283" s="170"/>
      <c r="D283" s="170"/>
      <c r="E283" s="170"/>
      <c r="F283" s="170"/>
    </row>
    <row r="284" spans="1:6" ht="13.8" x14ac:dyDescent="0.25">
      <c r="A284" s="170"/>
      <c r="B284" s="170"/>
      <c r="C284" s="170"/>
      <c r="D284" s="170"/>
      <c r="E284" s="170"/>
      <c r="F284" s="170"/>
    </row>
    <row r="285" spans="1:6" ht="13.8" x14ac:dyDescent="0.25">
      <c r="A285" s="170"/>
      <c r="B285" s="170"/>
      <c r="C285" s="170"/>
      <c r="D285" s="170"/>
      <c r="E285" s="170"/>
      <c r="F285" s="170"/>
    </row>
    <row r="286" spans="1:6" ht="13.8" x14ac:dyDescent="0.25">
      <c r="A286" s="170"/>
      <c r="B286" s="170"/>
      <c r="C286" s="170"/>
      <c r="D286" s="170"/>
      <c r="E286" s="170"/>
      <c r="F286" s="170"/>
    </row>
    <row r="287" spans="1:6" ht="13.8" x14ac:dyDescent="0.25">
      <c r="A287" s="170"/>
      <c r="B287" s="170"/>
      <c r="C287" s="170"/>
      <c r="D287" s="170"/>
      <c r="E287" s="170"/>
      <c r="F287" s="170"/>
    </row>
    <row r="288" spans="1:6" ht="13.8" x14ac:dyDescent="0.25">
      <c r="A288" s="170"/>
      <c r="B288" s="170"/>
      <c r="C288" s="170"/>
      <c r="D288" s="170"/>
      <c r="E288" s="170"/>
      <c r="F288" s="170"/>
    </row>
    <row r="289" spans="1:6" ht="13.8" x14ac:dyDescent="0.25">
      <c r="A289" s="170"/>
      <c r="B289" s="170"/>
      <c r="C289" s="170"/>
      <c r="D289" s="170"/>
      <c r="E289" s="170"/>
      <c r="F289" s="170"/>
    </row>
    <row r="290" spans="1:6" ht="13.8" x14ac:dyDescent="0.25">
      <c r="A290" s="170"/>
      <c r="B290" s="170"/>
      <c r="C290" s="170"/>
      <c r="D290" s="170"/>
      <c r="E290" s="170"/>
      <c r="F290" s="170"/>
    </row>
    <row r="291" spans="1:6" ht="13.8" x14ac:dyDescent="0.25">
      <c r="A291" s="170"/>
      <c r="B291" s="170"/>
      <c r="C291" s="170"/>
      <c r="D291" s="170"/>
      <c r="E291" s="170"/>
      <c r="F291" s="170"/>
    </row>
    <row r="292" spans="1:6" ht="13.8" x14ac:dyDescent="0.25">
      <c r="A292" s="170"/>
      <c r="B292" s="170"/>
      <c r="C292" s="170"/>
      <c r="D292" s="170"/>
      <c r="E292" s="170"/>
      <c r="F292" s="170"/>
    </row>
    <row r="293" spans="1:6" ht="13.8" x14ac:dyDescent="0.25">
      <c r="A293" s="170"/>
      <c r="B293" s="170"/>
      <c r="C293" s="170"/>
      <c r="D293" s="170"/>
      <c r="E293" s="170"/>
      <c r="F293" s="170"/>
    </row>
    <row r="294" spans="1:6" ht="13.8" x14ac:dyDescent="0.25">
      <c r="A294" s="170"/>
      <c r="B294" s="170"/>
      <c r="C294" s="170"/>
      <c r="D294" s="170"/>
      <c r="E294" s="170"/>
      <c r="F294" s="170"/>
    </row>
    <row r="295" spans="1:6" ht="13.8" x14ac:dyDescent="0.25">
      <c r="A295" s="170"/>
      <c r="B295" s="170"/>
      <c r="C295" s="170"/>
      <c r="D295" s="170"/>
      <c r="E295" s="170"/>
      <c r="F295" s="170"/>
    </row>
    <row r="296" spans="1:6" ht="13.8" x14ac:dyDescent="0.25">
      <c r="A296" s="170"/>
      <c r="B296" s="170"/>
      <c r="C296" s="170"/>
      <c r="D296" s="170"/>
      <c r="E296" s="170"/>
      <c r="F296" s="170"/>
    </row>
    <row r="297" spans="1:6" ht="13.8" x14ac:dyDescent="0.25">
      <c r="A297" s="170"/>
      <c r="B297" s="170"/>
      <c r="C297" s="170"/>
      <c r="D297" s="170"/>
      <c r="E297" s="170"/>
      <c r="F297" s="170"/>
    </row>
    <row r="298" spans="1:6" ht="13.8" x14ac:dyDescent="0.25">
      <c r="A298" s="170"/>
      <c r="B298" s="170"/>
      <c r="C298" s="170"/>
      <c r="D298" s="170"/>
      <c r="E298" s="170"/>
      <c r="F298" s="170"/>
    </row>
    <row r="299" spans="1:6" ht="13.8" x14ac:dyDescent="0.25">
      <c r="A299" s="170"/>
      <c r="B299" s="170"/>
      <c r="C299" s="170"/>
      <c r="D299" s="170"/>
      <c r="E299" s="170"/>
      <c r="F299" s="170"/>
    </row>
    <row r="300" spans="1:6" ht="13.8" x14ac:dyDescent="0.25">
      <c r="A300" s="170"/>
      <c r="B300" s="170"/>
      <c r="C300" s="170"/>
      <c r="D300" s="170"/>
      <c r="E300" s="170"/>
      <c r="F300" s="170"/>
    </row>
    <row r="301" spans="1:6" ht="13.8" x14ac:dyDescent="0.25">
      <c r="A301" s="170"/>
      <c r="B301" s="170"/>
      <c r="C301" s="170"/>
      <c r="D301" s="170"/>
      <c r="E301" s="170"/>
      <c r="F301" s="170"/>
    </row>
    <row r="302" spans="1:6" ht="13.8" x14ac:dyDescent="0.25">
      <c r="A302" s="170"/>
      <c r="B302" s="170"/>
      <c r="C302" s="170"/>
      <c r="D302" s="170"/>
      <c r="E302" s="170"/>
      <c r="F302" s="170"/>
    </row>
    <row r="303" spans="1:6" ht="13.8" x14ac:dyDescent="0.25">
      <c r="A303" s="170"/>
      <c r="B303" s="170"/>
      <c r="C303" s="170"/>
      <c r="D303" s="170"/>
      <c r="E303" s="170"/>
      <c r="F303" s="170"/>
    </row>
    <row r="304" spans="1:6" ht="13.8" x14ac:dyDescent="0.25">
      <c r="A304" s="170"/>
      <c r="B304" s="170"/>
      <c r="C304" s="170"/>
      <c r="D304" s="170"/>
      <c r="E304" s="170"/>
      <c r="F304" s="170"/>
    </row>
    <row r="305" spans="1:6" ht="13.8" x14ac:dyDescent="0.25">
      <c r="A305" s="170"/>
      <c r="B305" s="170"/>
      <c r="C305" s="170"/>
      <c r="D305" s="170"/>
      <c r="E305" s="170"/>
      <c r="F305" s="170"/>
    </row>
    <row r="306" spans="1:6" ht="13.8" x14ac:dyDescent="0.25">
      <c r="A306" s="170"/>
      <c r="B306" s="170"/>
      <c r="C306" s="170"/>
      <c r="D306" s="170"/>
      <c r="E306" s="170"/>
      <c r="F306" s="170"/>
    </row>
    <row r="307" spans="1:6" ht="13.8" x14ac:dyDescent="0.25">
      <c r="A307" s="170"/>
      <c r="B307" s="170"/>
      <c r="C307" s="170"/>
      <c r="D307" s="170"/>
      <c r="E307" s="170"/>
      <c r="F307" s="170"/>
    </row>
    <row r="308" spans="1:6" ht="13.8" x14ac:dyDescent="0.25">
      <c r="A308" s="170"/>
      <c r="B308" s="170"/>
      <c r="C308" s="170"/>
      <c r="D308" s="170"/>
      <c r="E308" s="170"/>
      <c r="F308" s="170"/>
    </row>
    <row r="309" spans="1:6" ht="13.8" x14ac:dyDescent="0.25">
      <c r="A309" s="170"/>
      <c r="B309" s="170"/>
      <c r="C309" s="170"/>
      <c r="D309" s="170"/>
      <c r="E309" s="170"/>
      <c r="F309" s="170"/>
    </row>
    <row r="310" spans="1:6" ht="13.8" x14ac:dyDescent="0.25">
      <c r="A310" s="170"/>
      <c r="B310" s="170"/>
      <c r="C310" s="170"/>
      <c r="D310" s="170"/>
      <c r="E310" s="170"/>
      <c r="F310" s="170"/>
    </row>
    <row r="311" spans="1:6" ht="13.8" x14ac:dyDescent="0.25">
      <c r="A311" s="170"/>
      <c r="B311" s="170"/>
      <c r="C311" s="170"/>
      <c r="D311" s="170"/>
      <c r="E311" s="170"/>
      <c r="F311" s="170"/>
    </row>
    <row r="312" spans="1:6" ht="13.8" x14ac:dyDescent="0.25">
      <c r="A312" s="170"/>
      <c r="B312" s="170"/>
      <c r="C312" s="170"/>
      <c r="D312" s="170"/>
      <c r="E312" s="170"/>
      <c r="F312" s="170"/>
    </row>
    <row r="313" spans="1:6" ht="13.8" x14ac:dyDescent="0.25">
      <c r="A313" s="170"/>
      <c r="B313" s="170"/>
      <c r="C313" s="170"/>
      <c r="D313" s="170"/>
      <c r="E313" s="170"/>
      <c r="F313" s="170"/>
    </row>
    <row r="314" spans="1:6" ht="13.8" x14ac:dyDescent="0.25">
      <c r="A314" s="170"/>
      <c r="B314" s="170"/>
      <c r="C314" s="170"/>
      <c r="D314" s="170"/>
      <c r="E314" s="170"/>
      <c r="F314" s="170"/>
    </row>
    <row r="315" spans="1:6" ht="13.8" x14ac:dyDescent="0.25">
      <c r="A315" s="170"/>
      <c r="B315" s="170"/>
      <c r="C315" s="170"/>
      <c r="D315" s="170"/>
      <c r="E315" s="170"/>
      <c r="F315" s="170"/>
    </row>
    <row r="316" spans="1:6" ht="13.8" x14ac:dyDescent="0.25">
      <c r="A316" s="170"/>
      <c r="B316" s="170"/>
      <c r="C316" s="170"/>
      <c r="D316" s="170"/>
      <c r="E316" s="170"/>
      <c r="F316" s="170"/>
    </row>
    <row r="317" spans="1:6" ht="13.8" x14ac:dyDescent="0.25">
      <c r="A317" s="170"/>
      <c r="B317" s="170"/>
      <c r="C317" s="170"/>
      <c r="D317" s="170"/>
      <c r="E317" s="170"/>
      <c r="F317" s="170"/>
    </row>
    <row r="318" spans="1:6" ht="13.8" x14ac:dyDescent="0.25">
      <c r="A318" s="170"/>
      <c r="B318" s="170"/>
      <c r="C318" s="170"/>
      <c r="D318" s="170"/>
      <c r="E318" s="170"/>
      <c r="F318" s="170"/>
    </row>
    <row r="319" spans="1:6" ht="13.8" x14ac:dyDescent="0.25">
      <c r="A319" s="170"/>
      <c r="B319" s="170"/>
      <c r="C319" s="170"/>
      <c r="D319" s="170"/>
      <c r="E319" s="170"/>
      <c r="F319" s="170"/>
    </row>
    <row r="320" spans="1:6" ht="13.8" x14ac:dyDescent="0.25">
      <c r="A320" s="170"/>
      <c r="B320" s="170"/>
      <c r="C320" s="170"/>
      <c r="D320" s="170"/>
      <c r="E320" s="170"/>
      <c r="F320" s="170"/>
    </row>
    <row r="321" spans="1:6" ht="13.8" x14ac:dyDescent="0.25">
      <c r="A321" s="170"/>
      <c r="B321" s="170"/>
      <c r="C321" s="170"/>
      <c r="D321" s="170"/>
      <c r="E321" s="170"/>
      <c r="F321" s="170"/>
    </row>
    <row r="322" spans="1:6" ht="13.8" x14ac:dyDescent="0.25">
      <c r="A322" s="170"/>
      <c r="B322" s="170"/>
      <c r="C322" s="170"/>
      <c r="D322" s="170"/>
      <c r="E322" s="170"/>
      <c r="F322" s="170"/>
    </row>
    <row r="323" spans="1:6" ht="13.8" x14ac:dyDescent="0.25">
      <c r="A323" s="170"/>
      <c r="B323" s="170"/>
      <c r="C323" s="170"/>
      <c r="D323" s="170"/>
      <c r="E323" s="170"/>
      <c r="F323" s="170"/>
    </row>
    <row r="324" spans="1:6" ht="13.8" x14ac:dyDescent="0.25">
      <c r="A324" s="170"/>
      <c r="B324" s="170"/>
      <c r="C324" s="170"/>
      <c r="D324" s="170"/>
      <c r="E324" s="170"/>
      <c r="F324" s="170"/>
    </row>
    <row r="325" spans="1:6" ht="13.8" x14ac:dyDescent="0.25">
      <c r="A325" s="170"/>
      <c r="B325" s="170"/>
      <c r="C325" s="170"/>
      <c r="D325" s="170"/>
      <c r="E325" s="170"/>
      <c r="F325" s="170"/>
    </row>
    <row r="326" spans="1:6" ht="13.8" x14ac:dyDescent="0.25">
      <c r="A326" s="170"/>
      <c r="B326" s="170"/>
      <c r="C326" s="170"/>
      <c r="D326" s="170"/>
      <c r="E326" s="170"/>
      <c r="F326" s="170"/>
    </row>
    <row r="327" spans="1:6" ht="13.8" x14ac:dyDescent="0.25">
      <c r="A327" s="170"/>
      <c r="B327" s="170"/>
      <c r="C327" s="170"/>
      <c r="D327" s="170"/>
      <c r="E327" s="170"/>
      <c r="F327" s="170"/>
    </row>
    <row r="328" spans="1:6" ht="13.8" x14ac:dyDescent="0.25">
      <c r="A328" s="170"/>
      <c r="B328" s="170"/>
      <c r="C328" s="170"/>
      <c r="D328" s="170"/>
      <c r="E328" s="170"/>
      <c r="F328" s="170"/>
    </row>
    <row r="329" spans="1:6" ht="13.8" x14ac:dyDescent="0.25">
      <c r="A329" s="170"/>
      <c r="B329" s="170"/>
      <c r="C329" s="170"/>
      <c r="D329" s="170"/>
      <c r="E329" s="170"/>
      <c r="F329" s="170"/>
    </row>
    <row r="330" spans="1:6" ht="13.8" x14ac:dyDescent="0.25">
      <c r="A330" s="170"/>
      <c r="B330" s="170"/>
      <c r="C330" s="170"/>
      <c r="D330" s="170"/>
      <c r="E330" s="170"/>
      <c r="F330" s="170"/>
    </row>
    <row r="331" spans="1:6" ht="13.8" x14ac:dyDescent="0.25">
      <c r="A331" s="170"/>
      <c r="B331" s="170"/>
      <c r="C331" s="170"/>
      <c r="D331" s="170"/>
      <c r="E331" s="170"/>
      <c r="F331" s="170"/>
    </row>
    <row r="332" spans="1:6" ht="13.8" x14ac:dyDescent="0.25">
      <c r="A332" s="170"/>
      <c r="B332" s="170"/>
      <c r="C332" s="170"/>
      <c r="D332" s="170"/>
      <c r="E332" s="170"/>
      <c r="F332" s="170"/>
    </row>
    <row r="333" spans="1:6" ht="13.8" x14ac:dyDescent="0.25">
      <c r="A333" s="170"/>
      <c r="B333" s="170"/>
      <c r="C333" s="170"/>
      <c r="D333" s="170"/>
      <c r="E333" s="170"/>
      <c r="F333" s="170"/>
    </row>
    <row r="334" spans="1:6" ht="13.8" x14ac:dyDescent="0.25">
      <c r="A334" s="170"/>
      <c r="B334" s="170"/>
      <c r="C334" s="170"/>
      <c r="D334" s="170"/>
      <c r="E334" s="170"/>
      <c r="F334" s="170"/>
    </row>
    <row r="335" spans="1:6" ht="13.8" x14ac:dyDescent="0.25">
      <c r="A335" s="170"/>
      <c r="B335" s="170"/>
      <c r="C335" s="170"/>
      <c r="D335" s="170"/>
      <c r="E335" s="170"/>
      <c r="F335" s="170"/>
    </row>
    <row r="336" spans="1:6" ht="13.8" x14ac:dyDescent="0.25">
      <c r="A336" s="170"/>
      <c r="B336" s="170"/>
      <c r="C336" s="170"/>
      <c r="D336" s="170"/>
      <c r="E336" s="170"/>
      <c r="F336" s="170"/>
    </row>
    <row r="337" spans="1:6" ht="13.8" x14ac:dyDescent="0.25">
      <c r="A337" s="170"/>
      <c r="B337" s="170"/>
      <c r="C337" s="170"/>
      <c r="D337" s="170"/>
      <c r="E337" s="170"/>
      <c r="F337" s="170"/>
    </row>
    <row r="338" spans="1:6" ht="13.8" x14ac:dyDescent="0.25">
      <c r="A338" s="170"/>
      <c r="B338" s="170"/>
      <c r="C338" s="170"/>
      <c r="D338" s="170"/>
      <c r="E338" s="170"/>
      <c r="F338" s="170"/>
    </row>
    <row r="339" spans="1:6" ht="13.8" x14ac:dyDescent="0.25">
      <c r="A339" s="170"/>
      <c r="B339" s="170"/>
      <c r="C339" s="170"/>
      <c r="D339" s="170"/>
      <c r="E339" s="170"/>
      <c r="F339" s="170"/>
    </row>
    <row r="340" spans="1:6" ht="13.8" x14ac:dyDescent="0.25">
      <c r="A340" s="170"/>
      <c r="B340" s="170"/>
      <c r="C340" s="170"/>
      <c r="D340" s="170"/>
      <c r="E340" s="170"/>
      <c r="F340" s="170"/>
    </row>
    <row r="341" spans="1:6" ht="13.8" x14ac:dyDescent="0.25">
      <c r="A341" s="170"/>
      <c r="B341" s="170"/>
      <c r="C341" s="170"/>
      <c r="D341" s="170"/>
      <c r="E341" s="170"/>
      <c r="F341" s="170"/>
    </row>
    <row r="342" spans="1:6" ht="13.8" x14ac:dyDescent="0.25">
      <c r="A342" s="170"/>
      <c r="B342" s="170"/>
      <c r="C342" s="170"/>
      <c r="D342" s="170"/>
      <c r="E342" s="170"/>
      <c r="F342" s="170"/>
    </row>
    <row r="343" spans="1:6" ht="13.8" x14ac:dyDescent="0.25">
      <c r="A343" s="170"/>
      <c r="B343" s="170"/>
      <c r="C343" s="170"/>
      <c r="D343" s="170"/>
      <c r="E343" s="170"/>
      <c r="F343" s="170"/>
    </row>
    <row r="344" spans="1:6" ht="13.8" x14ac:dyDescent="0.25">
      <c r="A344" s="170"/>
      <c r="B344" s="170"/>
      <c r="C344" s="170"/>
      <c r="D344" s="170"/>
      <c r="E344" s="170"/>
      <c r="F344" s="170"/>
    </row>
    <row r="345" spans="1:6" ht="13.8" x14ac:dyDescent="0.25">
      <c r="A345" s="170"/>
      <c r="B345" s="170"/>
      <c r="C345" s="170"/>
      <c r="D345" s="170"/>
      <c r="E345" s="170"/>
      <c r="F345" s="170"/>
    </row>
    <row r="346" spans="1:6" ht="13.8" x14ac:dyDescent="0.25">
      <c r="A346" s="170"/>
      <c r="B346" s="170"/>
      <c r="C346" s="170"/>
      <c r="D346" s="170"/>
      <c r="E346" s="170"/>
      <c r="F346" s="170"/>
    </row>
    <row r="347" spans="1:6" ht="13.8" x14ac:dyDescent="0.25">
      <c r="A347" s="170"/>
      <c r="B347" s="170"/>
      <c r="C347" s="170"/>
      <c r="D347" s="170"/>
      <c r="E347" s="170"/>
      <c r="F347" s="170"/>
    </row>
    <row r="348" spans="1:6" ht="13.8" x14ac:dyDescent="0.25">
      <c r="A348" s="170"/>
      <c r="B348" s="170"/>
      <c r="C348" s="170"/>
      <c r="D348" s="170"/>
      <c r="E348" s="170"/>
      <c r="F348" s="170"/>
    </row>
    <row r="349" spans="1:6" ht="13.8" x14ac:dyDescent="0.25">
      <c r="A349" s="170"/>
      <c r="B349" s="170"/>
      <c r="C349" s="170"/>
      <c r="D349" s="170"/>
      <c r="E349" s="170"/>
      <c r="F349" s="170"/>
    </row>
    <row r="350" spans="1:6" ht="13.8" x14ac:dyDescent="0.25">
      <c r="A350" s="170"/>
      <c r="B350" s="170"/>
      <c r="C350" s="170"/>
      <c r="D350" s="170"/>
      <c r="E350" s="170"/>
      <c r="F350" s="170"/>
    </row>
    <row r="351" spans="1:6" ht="13.8" x14ac:dyDescent="0.25">
      <c r="A351" s="170"/>
      <c r="B351" s="170"/>
      <c r="C351" s="170"/>
      <c r="D351" s="170"/>
      <c r="E351" s="170"/>
      <c r="F351" s="170"/>
    </row>
    <row r="352" spans="1:6" ht="13.8" x14ac:dyDescent="0.25">
      <c r="A352" s="170"/>
      <c r="B352" s="170"/>
      <c r="C352" s="170"/>
      <c r="D352" s="170"/>
      <c r="E352" s="170"/>
      <c r="F352" s="170"/>
    </row>
    <row r="353" spans="1:6" ht="13.8" x14ac:dyDescent="0.25">
      <c r="A353" s="170"/>
      <c r="B353" s="170"/>
      <c r="C353" s="170"/>
      <c r="D353" s="170"/>
      <c r="E353" s="170"/>
      <c r="F353" s="170"/>
    </row>
    <row r="354" spans="1:6" ht="13.8" x14ac:dyDescent="0.25">
      <c r="A354" s="170"/>
      <c r="B354" s="170"/>
      <c r="C354" s="170"/>
      <c r="D354" s="170"/>
      <c r="E354" s="170"/>
      <c r="F354" s="170"/>
    </row>
    <row r="355" spans="1:6" ht="13.8" x14ac:dyDescent="0.25">
      <c r="A355" s="170"/>
      <c r="B355" s="170"/>
      <c r="C355" s="170"/>
      <c r="D355" s="170"/>
      <c r="E355" s="170"/>
      <c r="F355" s="170"/>
    </row>
    <row r="356" spans="1:6" ht="13.8" x14ac:dyDescent="0.25">
      <c r="A356" s="170"/>
      <c r="B356" s="170"/>
      <c r="C356" s="170"/>
      <c r="D356" s="170"/>
      <c r="E356" s="170"/>
      <c r="F356" s="170"/>
    </row>
    <row r="357" spans="1:6" ht="13.8" x14ac:dyDescent="0.25">
      <c r="A357" s="170"/>
      <c r="B357" s="170"/>
      <c r="C357" s="170"/>
      <c r="D357" s="170"/>
      <c r="E357" s="170"/>
      <c r="F357" s="170"/>
    </row>
    <row r="358" spans="1:6" ht="13.8" x14ac:dyDescent="0.25">
      <c r="A358" s="170"/>
      <c r="B358" s="170"/>
      <c r="C358" s="170"/>
      <c r="D358" s="170"/>
      <c r="E358" s="170"/>
      <c r="F358" s="170"/>
    </row>
    <row r="359" spans="1:6" ht="13.8" x14ac:dyDescent="0.25">
      <c r="A359" s="170"/>
      <c r="B359" s="170"/>
      <c r="C359" s="170"/>
      <c r="D359" s="170"/>
      <c r="E359" s="170"/>
      <c r="F359" s="170"/>
    </row>
    <row r="360" spans="1:6" ht="13.8" x14ac:dyDescent="0.25">
      <c r="A360" s="170"/>
      <c r="B360" s="170"/>
      <c r="C360" s="170"/>
      <c r="D360" s="170"/>
      <c r="E360" s="170"/>
      <c r="F360" s="170"/>
    </row>
    <row r="361" spans="1:6" ht="13.8" x14ac:dyDescent="0.25">
      <c r="A361" s="170"/>
      <c r="B361" s="170"/>
      <c r="C361" s="170"/>
      <c r="D361" s="170"/>
      <c r="E361" s="170"/>
      <c r="F361" s="170"/>
    </row>
    <row r="362" spans="1:6" ht="13.8" x14ac:dyDescent="0.25">
      <c r="A362" s="170"/>
      <c r="B362" s="170"/>
      <c r="C362" s="170"/>
      <c r="D362" s="170"/>
      <c r="E362" s="170"/>
      <c r="F362" s="170"/>
    </row>
    <row r="363" spans="1:6" ht="13.8" x14ac:dyDescent="0.25">
      <c r="A363" s="170"/>
      <c r="B363" s="170"/>
      <c r="C363" s="170"/>
      <c r="D363" s="170"/>
      <c r="E363" s="170"/>
      <c r="F363" s="170"/>
    </row>
    <row r="364" spans="1:6" ht="13.8" x14ac:dyDescent="0.25">
      <c r="A364" s="170"/>
      <c r="B364" s="170"/>
      <c r="C364" s="170"/>
      <c r="D364" s="170"/>
      <c r="E364" s="170"/>
      <c r="F364" s="170"/>
    </row>
    <row r="365" spans="1:6" ht="13.8" x14ac:dyDescent="0.25">
      <c r="A365" s="170"/>
      <c r="B365" s="170"/>
      <c r="C365" s="170"/>
      <c r="D365" s="170"/>
      <c r="E365" s="170"/>
      <c r="F365" s="170"/>
    </row>
    <row r="366" spans="1:6" ht="13.8" x14ac:dyDescent="0.25">
      <c r="A366" s="170"/>
      <c r="B366" s="170"/>
      <c r="C366" s="170"/>
      <c r="D366" s="170"/>
      <c r="E366" s="170"/>
      <c r="F366" s="170"/>
    </row>
    <row r="367" spans="1:6" ht="13.8" x14ac:dyDescent="0.25">
      <c r="A367" s="170"/>
      <c r="B367" s="170"/>
      <c r="C367" s="170"/>
      <c r="D367" s="170"/>
      <c r="E367" s="170"/>
      <c r="F367" s="170"/>
    </row>
    <row r="368" spans="1:6" ht="13.8" x14ac:dyDescent="0.25">
      <c r="A368" s="170"/>
      <c r="B368" s="170"/>
      <c r="C368" s="170"/>
      <c r="D368" s="170"/>
      <c r="E368" s="170"/>
      <c r="F368" s="170"/>
    </row>
    <row r="369" spans="1:6" ht="13.8" x14ac:dyDescent="0.25">
      <c r="A369" s="170"/>
      <c r="B369" s="170"/>
      <c r="C369" s="170"/>
      <c r="D369" s="170"/>
      <c r="E369" s="170"/>
      <c r="F369" s="170"/>
    </row>
    <row r="370" spans="1:6" ht="13.8" x14ac:dyDescent="0.25">
      <c r="A370" s="170"/>
      <c r="B370" s="170"/>
      <c r="C370" s="170"/>
      <c r="D370" s="170"/>
      <c r="E370" s="170"/>
      <c r="F370" s="170"/>
    </row>
    <row r="371" spans="1:6" ht="13.8" x14ac:dyDescent="0.25">
      <c r="B371" s="170"/>
      <c r="C371" s="170"/>
    </row>
    <row r="372" spans="1:6" ht="13.8" x14ac:dyDescent="0.25">
      <c r="B372" s="170"/>
      <c r="C372" s="170"/>
    </row>
    <row r="373" spans="1:6" ht="13.8" x14ac:dyDescent="0.25">
      <c r="B373" s="170"/>
      <c r="C373" s="170"/>
    </row>
  </sheetData>
  <protectedRanges>
    <protectedRange sqref="E39:E56 E22:E33" name="Intervalo1_1"/>
    <protectedRange sqref="E34:E38 E57:E146" name="Intervalo1_2_1"/>
  </protectedRanges>
  <mergeCells count="133">
    <mergeCell ref="B141:C141"/>
    <mergeCell ref="B138:C138"/>
    <mergeCell ref="B131:C131"/>
    <mergeCell ref="B133:C133"/>
    <mergeCell ref="B134:C134"/>
    <mergeCell ref="B135:C135"/>
    <mergeCell ref="B136:C136"/>
    <mergeCell ref="B137:C137"/>
    <mergeCell ref="B132:C132"/>
    <mergeCell ref="B139:C139"/>
    <mergeCell ref="B74:C74"/>
    <mergeCell ref="B73:C73"/>
    <mergeCell ref="B128:C128"/>
    <mergeCell ref="B114:C114"/>
    <mergeCell ref="B115:C115"/>
    <mergeCell ref="B116:C116"/>
    <mergeCell ref="B117:C117"/>
    <mergeCell ref="B118:C118"/>
    <mergeCell ref="B109:C109"/>
    <mergeCell ref="B110:C110"/>
    <mergeCell ref="B111:C111"/>
    <mergeCell ref="B112:C112"/>
    <mergeCell ref="B113:C113"/>
    <mergeCell ref="B119:C119"/>
    <mergeCell ref="B123:C123"/>
    <mergeCell ref="B120:C120"/>
    <mergeCell ref="B121:C121"/>
    <mergeCell ref="B122:C122"/>
    <mergeCell ref="B124:C124"/>
    <mergeCell ref="B125:C125"/>
    <mergeCell ref="B126:C126"/>
    <mergeCell ref="B127:C127"/>
    <mergeCell ref="B79:C79"/>
    <mergeCell ref="B78:C78"/>
    <mergeCell ref="B72:C72"/>
    <mergeCell ref="B58:C58"/>
    <mergeCell ref="B57:C57"/>
    <mergeCell ref="B55:C55"/>
    <mergeCell ref="B60:C60"/>
    <mergeCell ref="B63:C63"/>
    <mergeCell ref="B64:C64"/>
    <mergeCell ref="B65:C65"/>
    <mergeCell ref="B66:C66"/>
    <mergeCell ref="B59:C59"/>
    <mergeCell ref="B67:C67"/>
    <mergeCell ref="B68:C68"/>
    <mergeCell ref="B75:C75"/>
    <mergeCell ref="B76:C76"/>
    <mergeCell ref="B77:C77"/>
    <mergeCell ref="B95:C95"/>
    <mergeCell ref="B97:C97"/>
    <mergeCell ref="B100:C100"/>
    <mergeCell ref="B85:C85"/>
    <mergeCell ref="B90:C90"/>
    <mergeCell ref="B94:C94"/>
    <mergeCell ref="B96:C96"/>
    <mergeCell ref="B98:C98"/>
    <mergeCell ref="B99:C99"/>
    <mergeCell ref="B86:C86"/>
    <mergeCell ref="B88:C88"/>
    <mergeCell ref="B89:C89"/>
    <mergeCell ref="B92:C92"/>
    <mergeCell ref="B93:C93"/>
    <mergeCell ref="B147:C147"/>
    <mergeCell ref="B146:C146"/>
    <mergeCell ref="B81:C81"/>
    <mergeCell ref="B83:C83"/>
    <mergeCell ref="B80:C80"/>
    <mergeCell ref="B104:C104"/>
    <mergeCell ref="B130:C130"/>
    <mergeCell ref="B82:C82"/>
    <mergeCell ref="B87:C87"/>
    <mergeCell ref="B103:C103"/>
    <mergeCell ref="B91:C91"/>
    <mergeCell ref="B84:C84"/>
    <mergeCell ref="B144:C144"/>
    <mergeCell ref="B145:C145"/>
    <mergeCell ref="B129:C129"/>
    <mergeCell ref="B101:C101"/>
    <mergeCell ref="B102:C102"/>
    <mergeCell ref="B105:C105"/>
    <mergeCell ref="B106:C106"/>
    <mergeCell ref="B107:C107"/>
    <mergeCell ref="B108:C108"/>
    <mergeCell ref="B142:C142"/>
    <mergeCell ref="B143:C143"/>
    <mergeCell ref="B140:C140"/>
    <mergeCell ref="B50:C50"/>
    <mergeCell ref="B53:C53"/>
    <mergeCell ref="B71:C71"/>
    <mergeCell ref="B48:C48"/>
    <mergeCell ref="B49:C49"/>
    <mergeCell ref="B56:C56"/>
    <mergeCell ref="B69:C69"/>
    <mergeCell ref="B70:C70"/>
    <mergeCell ref="B51:C51"/>
    <mergeCell ref="B52:C52"/>
    <mergeCell ref="B62:C62"/>
    <mergeCell ref="B61:C61"/>
    <mergeCell ref="B54:C54"/>
    <mergeCell ref="B26:C26"/>
    <mergeCell ref="B33:C33"/>
    <mergeCell ref="B29:C29"/>
    <mergeCell ref="B27:C27"/>
    <mergeCell ref="B28:C28"/>
    <mergeCell ref="B32:C32"/>
    <mergeCell ref="B30:C30"/>
    <mergeCell ref="B31:C31"/>
    <mergeCell ref="A5:C5"/>
    <mergeCell ref="A6:C6"/>
    <mergeCell ref="A11:B11"/>
    <mergeCell ref="B17:C17"/>
    <mergeCell ref="B18:C18"/>
    <mergeCell ref="B19:C19"/>
    <mergeCell ref="B23:C23"/>
    <mergeCell ref="B24:C24"/>
    <mergeCell ref="B25:C25"/>
    <mergeCell ref="B20:C20"/>
    <mergeCell ref="B22:C22"/>
    <mergeCell ref="B21:C21"/>
    <mergeCell ref="B34:C34"/>
    <mergeCell ref="B42:C42"/>
    <mergeCell ref="B45:C45"/>
    <mergeCell ref="B47:C47"/>
    <mergeCell ref="B36:C36"/>
    <mergeCell ref="B39:C39"/>
    <mergeCell ref="B41:C41"/>
    <mergeCell ref="B46:C46"/>
    <mergeCell ref="B37:C37"/>
    <mergeCell ref="B38:C38"/>
    <mergeCell ref="B35:C35"/>
    <mergeCell ref="B44:C44"/>
    <mergeCell ref="B43:C43"/>
  </mergeCells>
  <printOptions horizontalCentered="1"/>
  <pageMargins left="0.25" right="0.25" top="0.75" bottom="0.75" header="0.3" footer="0.3"/>
  <pageSetup paperSize="9" scale="68" fitToHeight="0" orientation="portrait" r:id="rId1"/>
  <headerFooter alignWithMargins="0">
    <oddFooter>&amp;L&amp;"Century Gothic,Normal"&amp;8Mod_APR_05_00&amp;C&amp;"Century Gothic,Normal"&amp;8&amp;D&amp;R&amp;"Century Gothic,Normal"&amp;8&amp;P  de &amp;N</oddFooter>
  </headerFooter>
  <rowBreaks count="3" manualBreakCount="3">
    <brk id="44" max="5" man="1"/>
    <brk id="79" max="5" man="1"/>
    <brk id="10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lha9"/>
  <dimension ref="A5:G63"/>
  <sheetViews>
    <sheetView showGridLines="0" showZeros="0" tabSelected="1" zoomScale="85" zoomScaleNormal="85" workbookViewId="0">
      <selection activeCell="A6" sqref="A6:G6"/>
    </sheetView>
  </sheetViews>
  <sheetFormatPr defaultColWidth="9.109375" defaultRowHeight="13.2" x14ac:dyDescent="0.25"/>
  <cols>
    <col min="1" max="1" width="1.33203125" style="25" customWidth="1"/>
    <col min="2" max="2" width="14.33203125" style="26" customWidth="1"/>
    <col min="3" max="3" width="9.5546875" style="27" customWidth="1"/>
    <col min="4" max="4" width="50.5546875" style="25" customWidth="1"/>
    <col min="5" max="5" width="17.33203125" style="25" hidden="1" customWidth="1"/>
    <col min="6" max="6" width="14.33203125" style="25" customWidth="1"/>
    <col min="7" max="7" width="9.33203125" style="25" customWidth="1"/>
    <col min="8" max="8" width="9.109375" style="25"/>
    <col min="9" max="9" width="11.6640625" style="25" bestFit="1" customWidth="1"/>
    <col min="10" max="16384" width="9.109375" style="25"/>
  </cols>
  <sheetData>
    <row r="5" spans="1:7" ht="3" customHeight="1" x14ac:dyDescent="0.25"/>
    <row r="6" spans="1:7" ht="33.75" customHeight="1" x14ac:dyDescent="0.35">
      <c r="A6" s="522" t="s">
        <v>165</v>
      </c>
      <c r="B6" s="523"/>
      <c r="C6" s="523"/>
      <c r="D6" s="523"/>
      <c r="E6" s="523"/>
      <c r="F6" s="523"/>
      <c r="G6" s="523"/>
    </row>
    <row r="7" spans="1:7" ht="6" customHeight="1" x14ac:dyDescent="0.3">
      <c r="A7" s="527"/>
      <c r="B7" s="527"/>
      <c r="C7" s="527"/>
      <c r="D7" s="527"/>
      <c r="E7" s="527"/>
      <c r="F7" s="527"/>
      <c r="G7" s="527"/>
    </row>
    <row r="8" spans="1:7" ht="20.399999999999999" x14ac:dyDescent="0.35">
      <c r="A8" s="528" t="s">
        <v>166</v>
      </c>
      <c r="B8" s="528"/>
      <c r="C8" s="528"/>
      <c r="D8" s="528"/>
      <c r="E8" s="528"/>
      <c r="F8" s="528"/>
      <c r="G8" s="528"/>
    </row>
    <row r="9" spans="1:7" ht="6" customHeight="1" x14ac:dyDescent="0.25">
      <c r="A9" s="35"/>
      <c r="B9" s="35"/>
      <c r="C9" s="36"/>
      <c r="D9" s="35"/>
      <c r="E9" s="35"/>
      <c r="F9" s="37"/>
      <c r="G9" s="37"/>
    </row>
    <row r="10" spans="1:7" ht="3" customHeight="1" x14ac:dyDescent="0.25"/>
    <row r="11" spans="1:7" ht="10.5" customHeight="1" x14ac:dyDescent="0.3">
      <c r="D11" s="28"/>
    </row>
    <row r="12" spans="1:7" ht="17.399999999999999" x14ac:dyDescent="0.25">
      <c r="A12" s="529" t="s">
        <v>167</v>
      </c>
      <c r="B12" s="529"/>
      <c r="C12" s="529"/>
      <c r="D12" s="529"/>
      <c r="E12" s="529"/>
      <c r="F12" s="529"/>
      <c r="G12" s="529"/>
    </row>
    <row r="13" spans="1:7" ht="16.5" customHeight="1" x14ac:dyDescent="0.25">
      <c r="A13" s="524" t="s">
        <v>168</v>
      </c>
      <c r="B13" s="524"/>
      <c r="C13" s="524"/>
      <c r="D13" s="524"/>
      <c r="E13" s="524"/>
      <c r="F13" s="524"/>
      <c r="G13" s="524"/>
    </row>
    <row r="14" spans="1:7" ht="15" customHeight="1" x14ac:dyDescent="0.25">
      <c r="A14" s="29"/>
      <c r="B14" s="29"/>
      <c r="C14" s="29"/>
      <c r="D14" s="29"/>
      <c r="E14" s="29"/>
      <c r="F14" s="29"/>
      <c r="G14" s="29"/>
    </row>
    <row r="15" spans="1:7" s="30" customFormat="1" ht="15" customHeight="1" x14ac:dyDescent="0.25">
      <c r="A15" s="530" t="s">
        <v>169</v>
      </c>
      <c r="B15" s="530"/>
      <c r="C15" s="530"/>
      <c r="D15" s="530"/>
      <c r="E15" s="530"/>
      <c r="F15" s="530"/>
      <c r="G15" s="530"/>
    </row>
    <row r="16" spans="1:7" ht="18" customHeight="1" x14ac:dyDescent="0.25">
      <c r="A16" s="29"/>
      <c r="B16" s="29"/>
      <c r="C16" s="29"/>
      <c r="D16" s="29"/>
      <c r="E16" s="29"/>
      <c r="F16" s="29"/>
      <c r="G16" s="29"/>
    </row>
    <row r="17" spans="1:7" ht="18" customHeight="1" x14ac:dyDescent="0.25">
      <c r="A17" s="525" t="s">
        <v>170</v>
      </c>
      <c r="B17" s="525"/>
      <c r="C17" s="525"/>
      <c r="D17" s="525"/>
      <c r="E17" s="525"/>
      <c r="F17" s="525"/>
      <c r="G17" s="525"/>
    </row>
    <row r="18" spans="1:7" ht="15.6" x14ac:dyDescent="0.3">
      <c r="A18" s="526"/>
      <c r="B18" s="526"/>
      <c r="C18" s="526"/>
      <c r="D18" s="526"/>
      <c r="E18" s="526"/>
      <c r="F18" s="526"/>
      <c r="G18" s="526"/>
    </row>
    <row r="19" spans="1:7" ht="12.9" customHeight="1" x14ac:dyDescent="0.3">
      <c r="D19" s="31"/>
      <c r="E19" s="31"/>
    </row>
    <row r="20" spans="1:7" ht="13.8" x14ac:dyDescent="0.25">
      <c r="B20" s="38"/>
      <c r="C20" s="136" t="s">
        <v>172</v>
      </c>
      <c r="D20" s="139" t="s">
        <v>171</v>
      </c>
      <c r="E20" s="32"/>
    </row>
    <row r="21" spans="1:7" ht="13.8" x14ac:dyDescent="0.25">
      <c r="B21" s="38"/>
      <c r="C21" s="136"/>
      <c r="D21" s="139"/>
      <c r="E21" s="32"/>
    </row>
    <row r="22" spans="1:7" ht="13.8" x14ac:dyDescent="0.25">
      <c r="B22" s="38"/>
      <c r="C22" s="136" t="s">
        <v>189</v>
      </c>
      <c r="D22" s="139" t="s">
        <v>173</v>
      </c>
      <c r="E22" s="32"/>
    </row>
    <row r="23" spans="1:7" ht="13.8" x14ac:dyDescent="0.25">
      <c r="B23" s="38"/>
      <c r="C23" s="136"/>
      <c r="D23" s="142"/>
      <c r="E23" s="32"/>
    </row>
    <row r="24" spans="1:7" ht="13.8" x14ac:dyDescent="0.25">
      <c r="B24" s="38"/>
      <c r="C24" s="136" t="s">
        <v>190</v>
      </c>
      <c r="D24" s="139" t="s">
        <v>174</v>
      </c>
      <c r="E24" s="32"/>
    </row>
    <row r="25" spans="1:7" ht="13.8" x14ac:dyDescent="0.25">
      <c r="B25" s="38"/>
      <c r="C25" s="136"/>
      <c r="D25" s="143"/>
      <c r="E25" s="32"/>
    </row>
    <row r="26" spans="1:7" ht="13.8" x14ac:dyDescent="0.25">
      <c r="B26" s="38"/>
      <c r="C26" s="136" t="s">
        <v>191</v>
      </c>
      <c r="D26" s="140" t="s">
        <v>175</v>
      </c>
      <c r="E26" s="32"/>
    </row>
    <row r="27" spans="1:7" ht="13.8" x14ac:dyDescent="0.25">
      <c r="B27" s="38"/>
      <c r="C27" s="136"/>
      <c r="D27" s="143"/>
      <c r="E27" s="32"/>
    </row>
    <row r="28" spans="1:7" ht="12.9" customHeight="1" x14ac:dyDescent="0.25">
      <c r="B28" s="38"/>
      <c r="C28" s="136" t="s">
        <v>192</v>
      </c>
      <c r="D28" s="140" t="s">
        <v>176</v>
      </c>
      <c r="E28" s="32"/>
    </row>
    <row r="29" spans="1:7" ht="13.8" x14ac:dyDescent="0.25">
      <c r="B29" s="38"/>
      <c r="C29" s="136"/>
      <c r="D29" s="141"/>
      <c r="E29" s="32"/>
    </row>
    <row r="30" spans="1:7" ht="13.8" x14ac:dyDescent="0.25">
      <c r="B30" s="38"/>
      <c r="C30" s="136" t="s">
        <v>193</v>
      </c>
      <c r="D30" s="138" t="s">
        <v>177</v>
      </c>
      <c r="E30" s="32"/>
    </row>
    <row r="31" spans="1:7" ht="13.8" x14ac:dyDescent="0.25">
      <c r="B31" s="38"/>
      <c r="C31" s="136"/>
      <c r="D31" s="137"/>
      <c r="E31" s="32"/>
    </row>
    <row r="32" spans="1:7" ht="13.8" x14ac:dyDescent="0.25">
      <c r="B32" s="38"/>
      <c r="C32" s="136" t="s">
        <v>194</v>
      </c>
      <c r="D32" s="138" t="s">
        <v>182</v>
      </c>
      <c r="E32" s="32"/>
    </row>
    <row r="33" spans="2:5" ht="13.8" x14ac:dyDescent="0.25">
      <c r="B33" s="38"/>
      <c r="C33" s="136"/>
      <c r="D33" s="137"/>
      <c r="E33" s="32"/>
    </row>
    <row r="34" spans="2:5" ht="13.8" x14ac:dyDescent="0.25">
      <c r="B34" s="38"/>
      <c r="C34" s="136" t="s">
        <v>195</v>
      </c>
      <c r="D34" s="138" t="s">
        <v>181</v>
      </c>
      <c r="E34" s="32"/>
    </row>
    <row r="35" spans="2:5" ht="13.8" x14ac:dyDescent="0.25">
      <c r="B35" s="38"/>
      <c r="C35" s="136"/>
      <c r="D35" s="137"/>
      <c r="E35" s="32"/>
    </row>
    <row r="36" spans="2:5" ht="13.8" x14ac:dyDescent="0.25">
      <c r="B36" s="38"/>
      <c r="C36" s="136" t="s">
        <v>196</v>
      </c>
      <c r="D36" s="138" t="s">
        <v>178</v>
      </c>
      <c r="E36" s="32"/>
    </row>
    <row r="37" spans="2:5" ht="13.8" x14ac:dyDescent="0.25">
      <c r="B37" s="38"/>
      <c r="C37" s="136"/>
      <c r="D37" s="137"/>
      <c r="E37" s="32"/>
    </row>
    <row r="38" spans="2:5" ht="18" customHeight="1" x14ac:dyDescent="0.25">
      <c r="B38" s="38"/>
      <c r="C38" s="136" t="s">
        <v>197</v>
      </c>
      <c r="D38" s="138" t="s">
        <v>180</v>
      </c>
      <c r="E38" s="32"/>
    </row>
    <row r="39" spans="2:5" ht="13.8" x14ac:dyDescent="0.25">
      <c r="B39" s="38"/>
      <c r="C39" s="136"/>
      <c r="D39" s="137"/>
      <c r="E39" s="32"/>
    </row>
    <row r="40" spans="2:5" ht="19.5" customHeight="1" x14ac:dyDescent="0.25">
      <c r="B40" s="38"/>
      <c r="C40" s="136" t="s">
        <v>198</v>
      </c>
      <c r="D40" s="138" t="s">
        <v>179</v>
      </c>
      <c r="E40" s="32"/>
    </row>
    <row r="41" spans="2:5" ht="13.8" x14ac:dyDescent="0.25">
      <c r="B41" s="38"/>
      <c r="C41" s="136"/>
      <c r="D41" s="137"/>
      <c r="E41" s="32"/>
    </row>
    <row r="42" spans="2:5" ht="15" customHeight="1" x14ac:dyDescent="0.25">
      <c r="B42" s="38"/>
      <c r="C42" s="136" t="s">
        <v>199</v>
      </c>
      <c r="D42" s="138" t="s">
        <v>183</v>
      </c>
      <c r="E42" s="32"/>
    </row>
    <row r="43" spans="2:5" ht="13.8" x14ac:dyDescent="0.25">
      <c r="B43" s="38"/>
      <c r="C43" s="136"/>
      <c r="D43" s="137"/>
      <c r="E43" s="32"/>
    </row>
    <row r="44" spans="2:5" ht="18.75" customHeight="1" x14ac:dyDescent="0.25">
      <c r="B44" s="38"/>
      <c r="C44" s="136" t="s">
        <v>200</v>
      </c>
      <c r="D44" s="138" t="s">
        <v>184</v>
      </c>
      <c r="E44" s="32"/>
    </row>
    <row r="45" spans="2:5" ht="18.75" customHeight="1" x14ac:dyDescent="0.25">
      <c r="B45" s="361"/>
      <c r="C45" s="136"/>
      <c r="D45" s="138"/>
      <c r="E45" s="32"/>
    </row>
    <row r="46" spans="2:5" ht="22.5" customHeight="1" x14ac:dyDescent="0.25">
      <c r="B46" s="38"/>
      <c r="C46" s="136" t="s">
        <v>201</v>
      </c>
      <c r="D46" s="138" t="s">
        <v>185</v>
      </c>
      <c r="E46" s="32"/>
    </row>
    <row r="47" spans="2:5" ht="13.8" x14ac:dyDescent="0.25">
      <c r="B47" s="361"/>
      <c r="C47" s="39"/>
      <c r="D47" s="41"/>
      <c r="E47" s="32"/>
    </row>
    <row r="48" spans="2:5" ht="19.5" customHeight="1" x14ac:dyDescent="0.25">
      <c r="B48" s="38"/>
      <c r="C48" s="136" t="s">
        <v>202</v>
      </c>
      <c r="D48" s="138" t="s">
        <v>186</v>
      </c>
      <c r="E48" s="32"/>
    </row>
    <row r="49" spans="2:6" ht="15.75" customHeight="1" x14ac:dyDescent="0.25">
      <c r="B49" s="38"/>
      <c r="C49" s="136"/>
      <c r="D49" s="137"/>
      <c r="E49" s="32"/>
    </row>
    <row r="50" spans="2:6" ht="15.75" customHeight="1" x14ac:dyDescent="0.25">
      <c r="B50" s="449"/>
      <c r="C50" s="136" t="s">
        <v>203</v>
      </c>
      <c r="D50" s="138" t="s">
        <v>187</v>
      </c>
      <c r="E50" s="32"/>
    </row>
    <row r="51" spans="2:6" ht="15.75" customHeight="1" x14ac:dyDescent="0.25">
      <c r="B51" s="449"/>
      <c r="C51" s="136"/>
      <c r="D51" s="137"/>
      <c r="E51" s="32"/>
    </row>
    <row r="52" spans="2:6" ht="21" customHeight="1" x14ac:dyDescent="0.25">
      <c r="B52" s="38"/>
      <c r="C52" s="136" t="s">
        <v>204</v>
      </c>
      <c r="D52" s="138" t="s">
        <v>188</v>
      </c>
      <c r="E52" s="32"/>
    </row>
    <row r="53" spans="2:6" ht="21" customHeight="1" x14ac:dyDescent="0.25">
      <c r="B53" s="38"/>
      <c r="C53" s="136"/>
      <c r="D53" s="138"/>
      <c r="E53" s="32"/>
    </row>
    <row r="54" spans="2:6" ht="21" customHeight="1" x14ac:dyDescent="0.25">
      <c r="B54" s="38"/>
      <c r="C54" s="136"/>
      <c r="D54" s="138"/>
      <c r="E54" s="32"/>
    </row>
    <row r="55" spans="2:6" ht="12" customHeight="1" x14ac:dyDescent="0.25">
      <c r="B55" s="42"/>
      <c r="C55" s="39"/>
      <c r="D55" s="40"/>
      <c r="E55" s="33"/>
      <c r="F55" s="34"/>
    </row>
    <row r="56" spans="2:6" ht="12" customHeight="1" x14ac:dyDescent="0.25">
      <c r="E56" s="32"/>
      <c r="F56" s="34"/>
    </row>
    <row r="57" spans="2:6" ht="12" customHeight="1" x14ac:dyDescent="0.25"/>
    <row r="58" spans="2:6" ht="12" customHeight="1" x14ac:dyDescent="0.25"/>
    <row r="59" spans="2:6" ht="12" customHeight="1" x14ac:dyDescent="0.25"/>
    <row r="60" spans="2:6" ht="12" customHeight="1" x14ac:dyDescent="0.25"/>
    <row r="61" spans="2:6" ht="12" customHeight="1" x14ac:dyDescent="0.25"/>
    <row r="62" spans="2:6" ht="2.25" customHeight="1" x14ac:dyDescent="0.25"/>
    <row r="63" spans="2:6" ht="12" customHeight="1" x14ac:dyDescent="0.25"/>
  </sheetData>
  <mergeCells count="8">
    <mergeCell ref="A6:G6"/>
    <mergeCell ref="A13:G13"/>
    <mergeCell ref="A17:G17"/>
    <mergeCell ref="A18:G18"/>
    <mergeCell ref="A7:G7"/>
    <mergeCell ref="A8:G8"/>
    <mergeCell ref="A12:G12"/>
    <mergeCell ref="A15:G15"/>
  </mergeCells>
  <phoneticPr fontId="0" type="noConversion"/>
  <printOptions gridLinesSet="0"/>
  <pageMargins left="0.59055118110236227" right="0.27559055118110237" top="0.43307086614173229" bottom="0.86614173228346458" header="0" footer="0.5511811023622047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showGridLines="0" showZeros="0" zoomScaleNormal="100" workbookViewId="0">
      <pane ySplit="6" topLeftCell="A7" activePane="bottomLeft" state="frozen"/>
      <selection pane="bottomLeft" activeCell="B6" sqref="B6"/>
    </sheetView>
  </sheetViews>
  <sheetFormatPr defaultColWidth="9.109375" defaultRowHeight="10.199999999999999" x14ac:dyDescent="0.2"/>
  <cols>
    <col min="1" max="1" width="6.88671875" style="20" customWidth="1"/>
    <col min="2" max="2" width="53.88671875" style="21" customWidth="1"/>
    <col min="3" max="3" width="5.6640625" style="20" customWidth="1"/>
    <col min="4" max="6" width="9.33203125" style="22" customWidth="1"/>
    <col min="7" max="7" width="10.44140625" style="23" customWidth="1"/>
    <col min="8" max="8" width="9.33203125" style="22" customWidth="1"/>
    <col min="9" max="9" width="9.33203125" style="24" customWidth="1"/>
    <col min="10" max="16384" width="9.109375" style="19"/>
  </cols>
  <sheetData>
    <row r="1" spans="1:9" s="8" customFormat="1" ht="18.75" customHeight="1" x14ac:dyDescent="0.3">
      <c r="A1" s="1" t="str">
        <f>'Resumo Med'!A6:G6</f>
        <v xml:space="preserve">New Porto Caio_Cabinda Buildings   </v>
      </c>
      <c r="B1" s="2"/>
      <c r="C1" s="3"/>
      <c r="D1" s="3"/>
      <c r="E1" s="3"/>
      <c r="F1" s="4"/>
      <c r="G1" s="5"/>
      <c r="H1" s="6"/>
      <c r="I1" s="7"/>
    </row>
    <row r="2" spans="1:9" s="8" customFormat="1" ht="18.75" customHeight="1" x14ac:dyDescent="0.3">
      <c r="A2" s="9" t="str">
        <f>'Resumo Med'!A8:G8</f>
        <v xml:space="preserve">04_IS PS Building    </v>
      </c>
      <c r="B2" s="10"/>
      <c r="C2" s="11"/>
      <c r="D2" s="11"/>
      <c r="E2" s="12"/>
      <c r="F2" s="13"/>
      <c r="G2" s="14"/>
      <c r="H2" s="6"/>
      <c r="I2" s="15"/>
    </row>
    <row r="3" spans="1:9" s="8" customFormat="1" ht="18.75" customHeight="1" x14ac:dyDescent="0.3">
      <c r="A3" s="43" t="str">
        <f>'Resumo Med'!A13:G13</f>
        <v xml:space="preserve">Execution Project  </v>
      </c>
      <c r="B3" s="44"/>
      <c r="C3" s="45"/>
      <c r="D3" s="45"/>
      <c r="E3" s="12"/>
      <c r="F3" s="17"/>
      <c r="G3" s="14"/>
      <c r="H3" s="18"/>
      <c r="I3" s="7"/>
    </row>
    <row r="4" spans="1:9" s="8" customFormat="1" ht="18.75" customHeight="1" x14ac:dyDescent="0.3">
      <c r="A4" s="324" t="str">
        <f>'Resumo Med'!A15:G15</f>
        <v>JANUARY 2025</v>
      </c>
      <c r="B4" s="44"/>
      <c r="C4" s="45"/>
      <c r="D4" s="45"/>
      <c r="E4" s="12"/>
      <c r="F4" s="17"/>
      <c r="G4" s="14"/>
      <c r="H4" s="18"/>
      <c r="I4" s="7"/>
    </row>
    <row r="5" spans="1:9" s="8" customFormat="1" ht="18.75" customHeight="1" x14ac:dyDescent="0.3">
      <c r="A5" s="16"/>
      <c r="B5" s="10"/>
      <c r="C5" s="11"/>
      <c r="D5" s="11"/>
      <c r="E5" s="12"/>
      <c r="F5" s="17"/>
      <c r="G5" s="14"/>
      <c r="H5" s="18"/>
      <c r="I5" s="46" t="s">
        <v>215</v>
      </c>
    </row>
    <row r="6" spans="1:9" s="8" customFormat="1" ht="35.25" customHeight="1" x14ac:dyDescent="0.2">
      <c r="A6" s="74" t="s">
        <v>0</v>
      </c>
      <c r="B6" s="75" t="s">
        <v>209</v>
      </c>
      <c r="C6" s="76" t="s">
        <v>210</v>
      </c>
      <c r="D6" s="77" t="s">
        <v>211</v>
      </c>
      <c r="E6" s="78" t="s">
        <v>212</v>
      </c>
      <c r="F6" s="77" t="s">
        <v>6</v>
      </c>
      <c r="G6" s="79" t="s">
        <v>213</v>
      </c>
      <c r="H6" s="80" t="s">
        <v>214</v>
      </c>
      <c r="I6" s="81" t="s">
        <v>9</v>
      </c>
    </row>
    <row r="7" spans="1:9" ht="13.2" x14ac:dyDescent="0.25">
      <c r="A7" s="82"/>
      <c r="B7" s="115"/>
      <c r="C7" s="116"/>
      <c r="D7" s="117"/>
      <c r="E7" s="117"/>
      <c r="F7" s="117"/>
      <c r="G7" s="117" t="str">
        <f t="shared" ref="G7:G12" si="0">IF(C7=0,"",IF(AND(D7&lt;&gt;0,E7&lt;&gt;0,F7&lt;&gt;0),C7*D7*E7*F7,IF(AND(D7&lt;&gt;0,E7&lt;&gt;0,F7=0),C7*D7*E7,IF(AND(D7&lt;&gt;0,E7=0,F7&lt;&gt;0),C7*D7*F7,IF(AND(D7&lt;&gt;0,E7=0,F7=0,F7),C7*D7,"CORRIGIR")))))</f>
        <v/>
      </c>
      <c r="H7" s="117"/>
      <c r="I7" s="118"/>
    </row>
    <row r="8" spans="1:9" ht="13.2" x14ac:dyDescent="0.25">
      <c r="A8" s="87">
        <v>1</v>
      </c>
      <c r="B8" s="88" t="str">
        <f>'Resumo Med'!D20</f>
        <v xml:space="preserve">SITE AND SAFETY PLAN </v>
      </c>
      <c r="C8" s="116"/>
      <c r="D8" s="117"/>
      <c r="E8" s="117"/>
      <c r="F8" s="117"/>
      <c r="G8" s="117" t="str">
        <f t="shared" si="0"/>
        <v/>
      </c>
      <c r="H8" s="117"/>
      <c r="I8" s="118"/>
    </row>
    <row r="9" spans="1:9" ht="13.2" x14ac:dyDescent="0.25">
      <c r="A9" s="89"/>
      <c r="B9" s="90"/>
      <c r="C9" s="116"/>
      <c r="D9" s="117"/>
      <c r="E9" s="117"/>
      <c r="F9" s="117"/>
      <c r="G9" s="117" t="str">
        <f t="shared" si="0"/>
        <v/>
      </c>
      <c r="H9" s="117"/>
      <c r="I9" s="118"/>
    </row>
    <row r="10" spans="1:9" ht="13.2" x14ac:dyDescent="0.25">
      <c r="A10" s="91" t="s">
        <v>18</v>
      </c>
      <c r="B10" s="119" t="s">
        <v>205</v>
      </c>
      <c r="C10" s="116"/>
      <c r="D10" s="117"/>
      <c r="E10" s="117"/>
      <c r="F10" s="117"/>
      <c r="G10" s="117" t="str">
        <f t="shared" si="0"/>
        <v/>
      </c>
      <c r="H10" s="117"/>
      <c r="I10" s="118"/>
    </row>
    <row r="11" spans="1:9" ht="13.2" x14ac:dyDescent="0.25">
      <c r="A11" s="93"/>
      <c r="B11" s="119"/>
      <c r="C11" s="116"/>
      <c r="D11" s="117"/>
      <c r="E11" s="117"/>
      <c r="F11" s="117"/>
      <c r="G11" s="117" t="str">
        <f t="shared" si="0"/>
        <v/>
      </c>
      <c r="H11" s="117"/>
      <c r="I11" s="118"/>
    </row>
    <row r="12" spans="1:9" ht="258.75" customHeight="1" x14ac:dyDescent="0.25">
      <c r="A12" s="95" t="s">
        <v>19</v>
      </c>
      <c r="B12" s="120" t="s">
        <v>206</v>
      </c>
      <c r="C12" s="84">
        <v>1</v>
      </c>
      <c r="D12" s="85">
        <v>1</v>
      </c>
      <c r="E12" s="85"/>
      <c r="F12" s="85"/>
      <c r="G12" s="105">
        <f t="shared" si="0"/>
        <v>1</v>
      </c>
      <c r="H12" s="105"/>
      <c r="I12" s="106" t="s">
        <v>17</v>
      </c>
    </row>
    <row r="13" spans="1:9" ht="13.2" x14ac:dyDescent="0.25">
      <c r="A13" s="93"/>
      <c r="B13" s="121"/>
      <c r="C13" s="84"/>
      <c r="D13" s="85"/>
      <c r="E13" s="85"/>
      <c r="F13" s="85"/>
      <c r="G13" s="85" t="str">
        <f>IF(C13=0,"",IF(AND(D13&lt;&gt;0,E13&lt;&gt;0,F13&lt;&gt;0),C13*D13*E13*F13,IF(AND(D13&lt;&gt;0,E13&lt;&gt;0,F13=0),C13*D13*E13,IF(AND(D13&lt;&gt;0,E13=0,F13&lt;&gt;0),C13*D13*F13,IF(AND(D13&lt;&gt;0,E13=0,F13=0,F13),C13*D13,"CORRIGIR")))))</f>
        <v/>
      </c>
      <c r="H13" s="85"/>
      <c r="I13" s="86">
        <f>SUM(G12)</f>
        <v>1</v>
      </c>
    </row>
    <row r="14" spans="1:9" ht="13.2" x14ac:dyDescent="0.25">
      <c r="A14" s="91" t="s">
        <v>58</v>
      </c>
      <c r="B14" s="119" t="s">
        <v>207</v>
      </c>
      <c r="C14" s="84"/>
      <c r="D14" s="85"/>
      <c r="E14" s="85"/>
      <c r="F14" s="85"/>
      <c r="G14" s="85"/>
      <c r="H14" s="85"/>
      <c r="I14" s="86"/>
    </row>
    <row r="15" spans="1:9" ht="26.4" x14ac:dyDescent="0.25">
      <c r="A15" s="93" t="s">
        <v>59</v>
      </c>
      <c r="B15" s="215" t="s">
        <v>208</v>
      </c>
      <c r="C15" s="134">
        <v>1</v>
      </c>
      <c r="D15" s="85"/>
      <c r="E15" s="85"/>
      <c r="F15" s="85"/>
      <c r="G15" s="85"/>
      <c r="H15" s="85"/>
      <c r="I15" s="86"/>
    </row>
    <row r="16" spans="1:9" ht="13.2" x14ac:dyDescent="0.25">
      <c r="A16" s="93"/>
      <c r="B16" s="215"/>
      <c r="C16" s="134"/>
      <c r="D16" s="85"/>
      <c r="E16" s="85"/>
      <c r="F16" s="85"/>
      <c r="G16" s="85">
        <v>1</v>
      </c>
      <c r="H16" s="85"/>
      <c r="I16" s="86"/>
    </row>
    <row r="17" spans="1:9" ht="13.2" x14ac:dyDescent="0.25">
      <c r="A17" s="93"/>
      <c r="B17" s="215"/>
      <c r="C17" s="134"/>
      <c r="D17" s="85"/>
      <c r="E17" s="85"/>
      <c r="F17" s="85"/>
      <c r="G17" s="105"/>
      <c r="H17" s="105"/>
      <c r="I17" s="106" t="s">
        <v>17</v>
      </c>
    </row>
    <row r="18" spans="1:9" ht="13.2" x14ac:dyDescent="0.25">
      <c r="A18" s="93"/>
      <c r="B18" s="215"/>
      <c r="C18" s="134"/>
      <c r="D18" s="85"/>
      <c r="E18" s="85"/>
      <c r="F18" s="85"/>
      <c r="G18" s="85"/>
      <c r="H18" s="85"/>
      <c r="I18" s="155">
        <v>1</v>
      </c>
    </row>
    <row r="19" spans="1:9" x14ac:dyDescent="0.2">
      <c r="A19" s="200"/>
      <c r="B19" s="201"/>
      <c r="C19" s="200"/>
      <c r="D19" s="202"/>
      <c r="E19" s="202"/>
      <c r="F19" s="202"/>
      <c r="G19" s="203"/>
      <c r="H19" s="202"/>
      <c r="I19" s="166"/>
    </row>
    <row r="20" spans="1:9" x14ac:dyDescent="0.2">
      <c r="A20" s="200"/>
      <c r="B20" s="201"/>
      <c r="C20" s="200"/>
      <c r="D20" s="202"/>
      <c r="E20" s="202"/>
      <c r="F20" s="202"/>
      <c r="G20" s="203"/>
      <c r="H20" s="202"/>
      <c r="I20" s="166"/>
    </row>
    <row r="21" spans="1:9" x14ac:dyDescent="0.2">
      <c r="A21" s="200"/>
      <c r="B21" s="201"/>
      <c r="C21" s="200"/>
      <c r="D21" s="202"/>
      <c r="E21" s="202"/>
      <c r="F21" s="202"/>
      <c r="G21" s="203"/>
      <c r="H21" s="202"/>
      <c r="I21" s="166"/>
    </row>
    <row r="22" spans="1:9" x14ac:dyDescent="0.2">
      <c r="A22" s="200"/>
      <c r="B22" s="201"/>
      <c r="C22" s="200"/>
      <c r="D22" s="202"/>
      <c r="E22" s="202"/>
      <c r="F22" s="202"/>
      <c r="G22" s="203"/>
      <c r="H22" s="202"/>
      <c r="I22" s="166"/>
    </row>
    <row r="23" spans="1:9" x14ac:dyDescent="0.2">
      <c r="A23" s="200"/>
      <c r="B23" s="201"/>
      <c r="C23" s="200"/>
      <c r="D23" s="202"/>
      <c r="E23" s="202"/>
      <c r="F23" s="202"/>
      <c r="G23" s="203"/>
      <c r="H23" s="202"/>
      <c r="I23" s="166"/>
    </row>
    <row r="24" spans="1:9" x14ac:dyDescent="0.2">
      <c r="A24" s="200"/>
      <c r="B24" s="201"/>
      <c r="C24" s="200"/>
      <c r="D24" s="202"/>
      <c r="E24" s="202"/>
      <c r="F24" s="202"/>
      <c r="G24" s="203"/>
      <c r="H24" s="202"/>
      <c r="I24" s="166"/>
    </row>
    <row r="25" spans="1:9" x14ac:dyDescent="0.2">
      <c r="A25" s="200"/>
      <c r="B25" s="201"/>
      <c r="C25" s="200"/>
      <c r="D25" s="202"/>
      <c r="E25" s="202"/>
      <c r="F25" s="202"/>
      <c r="G25" s="203"/>
      <c r="H25" s="202"/>
      <c r="I25" s="166"/>
    </row>
    <row r="26" spans="1:9" x14ac:dyDescent="0.2">
      <c r="A26" s="200"/>
      <c r="B26" s="201"/>
      <c r="C26" s="200"/>
      <c r="D26" s="202"/>
      <c r="E26" s="202"/>
      <c r="F26" s="202"/>
      <c r="G26" s="203"/>
      <c r="H26" s="202"/>
      <c r="I26" s="166"/>
    </row>
    <row r="27" spans="1:9" x14ac:dyDescent="0.2">
      <c r="A27" s="200"/>
      <c r="B27" s="201"/>
      <c r="C27" s="200"/>
      <c r="D27" s="202"/>
      <c r="E27" s="202"/>
      <c r="F27" s="202"/>
      <c r="G27" s="203"/>
      <c r="H27" s="202"/>
      <c r="I27" s="166"/>
    </row>
    <row r="28" spans="1:9" x14ac:dyDescent="0.2">
      <c r="A28" s="200"/>
      <c r="B28" s="201"/>
      <c r="C28" s="200"/>
      <c r="D28" s="202"/>
      <c r="E28" s="202"/>
      <c r="F28" s="202"/>
      <c r="G28" s="203"/>
      <c r="H28" s="202"/>
      <c r="I28" s="166"/>
    </row>
    <row r="29" spans="1:9" x14ac:dyDescent="0.2">
      <c r="A29" s="200"/>
      <c r="B29" s="201"/>
      <c r="C29" s="200"/>
      <c r="D29" s="202"/>
      <c r="E29" s="202"/>
      <c r="F29" s="202"/>
      <c r="G29" s="203"/>
      <c r="H29" s="202"/>
      <c r="I29" s="166"/>
    </row>
    <row r="30" spans="1:9" x14ac:dyDescent="0.2">
      <c r="A30" s="200"/>
      <c r="B30" s="201"/>
      <c r="C30" s="200"/>
      <c r="D30" s="202"/>
      <c r="E30" s="202"/>
      <c r="F30" s="202"/>
      <c r="G30" s="203"/>
      <c r="H30" s="202"/>
      <c r="I30" s="166"/>
    </row>
    <row r="31" spans="1:9" x14ac:dyDescent="0.2">
      <c r="A31" s="200"/>
      <c r="B31" s="201"/>
      <c r="C31" s="200"/>
      <c r="D31" s="202"/>
      <c r="E31" s="202"/>
      <c r="F31" s="202"/>
      <c r="G31" s="203"/>
      <c r="H31" s="202"/>
      <c r="I31" s="166"/>
    </row>
    <row r="32" spans="1:9" x14ac:dyDescent="0.2">
      <c r="A32" s="200"/>
      <c r="B32" s="201"/>
      <c r="C32" s="200"/>
      <c r="D32" s="202"/>
      <c r="E32" s="202"/>
      <c r="F32" s="202"/>
      <c r="G32" s="203"/>
      <c r="H32" s="202"/>
      <c r="I32" s="166"/>
    </row>
    <row r="33" spans="1:9" x14ac:dyDescent="0.2">
      <c r="A33" s="204"/>
      <c r="B33" s="205"/>
      <c r="C33" s="204"/>
      <c r="D33" s="206"/>
      <c r="E33" s="206"/>
      <c r="F33" s="206"/>
      <c r="G33" s="207"/>
      <c r="H33" s="206"/>
      <c r="I33" s="168"/>
    </row>
  </sheetData>
  <phoneticPr fontId="12" type="noConversion"/>
  <pageMargins left="0.59055118110236227" right="0.39370078740157483" top="0.43307086614173229" bottom="0.94488188976377963" header="0" footer="0.39370078740157483"/>
  <pageSetup paperSize="9" scale="78" fitToHeight="0" orientation="portrait" r:id="rId1"/>
  <headerFooter>
    <oddFooter xml:space="preserve">&amp;R&amp;"Neo Sans Light,Normal"&amp;7&amp;A - Pág.&amp;P de &amp;N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workbookViewId="0">
      <pane ySplit="6" topLeftCell="A10" activePane="bottomLeft" state="frozen"/>
      <selection pane="bottomLeft" activeCell="A6" sqref="A6"/>
    </sheetView>
  </sheetViews>
  <sheetFormatPr defaultColWidth="9.109375" defaultRowHeight="10.199999999999999" x14ac:dyDescent="0.2"/>
  <cols>
    <col min="1" max="1" width="6.88671875" style="20" customWidth="1"/>
    <col min="2" max="2" width="52.88671875" style="21" customWidth="1"/>
    <col min="3" max="3" width="3.44140625" style="20" customWidth="1"/>
    <col min="4" max="6" width="9.33203125" style="22" customWidth="1"/>
    <col min="7" max="7" width="14.33203125" style="23" customWidth="1"/>
    <col min="8" max="8" width="9.33203125" style="22" customWidth="1"/>
    <col min="9" max="9" width="10.44140625" style="24" customWidth="1"/>
    <col min="10" max="16384" width="9.109375" style="19"/>
  </cols>
  <sheetData>
    <row r="1" spans="1:10" s="8" customFormat="1" ht="18.75" customHeight="1" x14ac:dyDescent="0.25">
      <c r="A1" s="531" t="str">
        <f>'Resumo Med'!A6:G6</f>
        <v xml:space="preserve">New Porto Caio_Cabinda Buildings   </v>
      </c>
      <c r="B1" s="531"/>
      <c r="C1" s="531"/>
      <c r="D1" s="531"/>
      <c r="E1" s="531"/>
      <c r="F1" s="4"/>
      <c r="G1" s="5"/>
      <c r="H1" s="6"/>
      <c r="I1" s="7"/>
    </row>
    <row r="2" spans="1:10" s="8" customFormat="1" ht="18.75" customHeight="1" x14ac:dyDescent="0.3">
      <c r="A2" s="38" t="str">
        <f>'Resumo Med'!A8:G8</f>
        <v xml:space="preserve">04_IS PS Building    </v>
      </c>
      <c r="B2" s="44"/>
      <c r="C2" s="45"/>
      <c r="D2" s="45"/>
      <c r="E2" s="47"/>
      <c r="F2" s="13"/>
      <c r="G2" s="14"/>
      <c r="H2" s="6"/>
      <c r="I2" s="15"/>
    </row>
    <row r="3" spans="1:10" s="8" customFormat="1" ht="18.75" customHeight="1" x14ac:dyDescent="0.3">
      <c r="A3" s="532" t="str">
        <f>'Resumo Med'!A13:G13</f>
        <v xml:space="preserve">Execution Project  </v>
      </c>
      <c r="B3" s="532"/>
      <c r="C3" s="45"/>
      <c r="D3" s="45"/>
      <c r="E3" s="47"/>
      <c r="F3" s="17"/>
      <c r="G3" s="14"/>
      <c r="H3" s="18"/>
      <c r="I3" s="7"/>
    </row>
    <row r="4" spans="1:10" s="8" customFormat="1" ht="18.75" customHeight="1" x14ac:dyDescent="0.3">
      <c r="A4" s="352" t="str">
        <f>'Resumo Med'!A15:G15</f>
        <v>JANUARY 2025</v>
      </c>
      <c r="B4" s="350"/>
      <c r="C4" s="45"/>
      <c r="D4" s="45"/>
      <c r="E4" s="47"/>
      <c r="F4" s="17"/>
      <c r="G4" s="14"/>
      <c r="H4" s="18"/>
      <c r="I4" s="7"/>
    </row>
    <row r="5" spans="1:10" s="8" customFormat="1" ht="17.399999999999999" x14ac:dyDescent="0.3">
      <c r="A5" s="16"/>
      <c r="B5" s="10"/>
      <c r="C5" s="11"/>
      <c r="D5" s="11"/>
      <c r="E5" s="12"/>
      <c r="F5" s="17"/>
      <c r="G5" s="14"/>
      <c r="H5" s="18"/>
      <c r="I5" s="7" t="s">
        <v>1</v>
      </c>
    </row>
    <row r="6" spans="1:10" s="8" customFormat="1" ht="35.25" customHeight="1" x14ac:dyDescent="0.2">
      <c r="A6" s="74" t="s">
        <v>0</v>
      </c>
      <c r="B6" s="75" t="s">
        <v>3</v>
      </c>
      <c r="C6" s="76" t="s">
        <v>2</v>
      </c>
      <c r="D6" s="77" t="s">
        <v>4</v>
      </c>
      <c r="E6" s="78" t="s">
        <v>5</v>
      </c>
      <c r="F6" s="77" t="s">
        <v>6</v>
      </c>
      <c r="G6" s="79" t="s">
        <v>7</v>
      </c>
      <c r="H6" s="80" t="s">
        <v>8</v>
      </c>
      <c r="I6" s="81" t="s">
        <v>9</v>
      </c>
    </row>
    <row r="7" spans="1:10" ht="13.2" x14ac:dyDescent="0.25">
      <c r="A7" s="145"/>
      <c r="B7" s="146"/>
      <c r="C7" s="147"/>
      <c r="D7" s="148"/>
      <c r="E7" s="148"/>
      <c r="F7" s="148"/>
      <c r="G7" s="149" t="str">
        <f>IF(C7=0,"",IF(AND(D7&lt;&gt;0,E7&lt;&gt;0,F7&lt;&gt;0),C7*D7*E7*F7,IF(AND(D7&lt;&gt;0,E7&lt;&gt;0,F7=0),C7*D7*E7,IF(AND(D7&lt;&gt;0,E7=0,F7&lt;&gt;0),C7*D7*F7,IF(AND(D7&lt;&gt;0,E7=0,F7=0,F7),C7*D7,"CORRIGIR")))))</f>
        <v/>
      </c>
      <c r="H7" s="144"/>
      <c r="I7" s="86"/>
    </row>
    <row r="8" spans="1:10" ht="17.100000000000001" customHeight="1" x14ac:dyDescent="0.25">
      <c r="A8" s="87">
        <v>2</v>
      </c>
      <c r="B8" s="88" t="str">
        <f>'Resumo Med'!D22</f>
        <v xml:space="preserve">- DEMOLITION / REMOVAL  </v>
      </c>
      <c r="C8" s="84"/>
      <c r="D8" s="85"/>
      <c r="E8" s="85"/>
      <c r="F8" s="85"/>
      <c r="G8" s="85" t="str">
        <f>IF(C8=0,"",IF(AND(D8&lt;&gt;0,E8&lt;&gt;0,F8&lt;&gt;0),C8*D8*E8*F8,IF(AND(D8&lt;&gt;0,E8&lt;&gt;0,F8=0),C8*D8*E8,IF(AND(D8&lt;&gt;0,E8=0,F8&lt;&gt;0),C8*D8*F8,IF(AND(D8&lt;&gt;0,E8=0,F8=0,F8),C8*D8,"CORRIGIR")))))</f>
        <v/>
      </c>
      <c r="H8" s="85"/>
      <c r="I8" s="86"/>
    </row>
    <row r="9" spans="1:10" ht="17.100000000000001" customHeight="1" x14ac:dyDescent="0.25">
      <c r="A9" s="89"/>
      <c r="B9" s="90"/>
      <c r="C9" s="84"/>
      <c r="D9" s="85"/>
      <c r="E9" s="85"/>
      <c r="F9" s="85"/>
      <c r="G9" s="85" t="str">
        <f>IF(C9=0,"",IF(AND(D9&lt;&gt;0,E9&lt;&gt;0,F9&lt;&gt;0),C9*D9*E9*F9,IF(AND(D9&lt;&gt;0,E9&lt;&gt;0,F9=0),C9*D9*E9,IF(AND(D9&lt;&gt;0,E9=0,F9&lt;&gt;0),C9*D9*F9,IF(AND(D9&lt;&gt;0,E9=0,F9=0,F9),C9*D9,"CORRIGIR")))))</f>
        <v/>
      </c>
      <c r="H9" s="85"/>
      <c r="I9" s="86"/>
    </row>
    <row r="10" spans="1:10" ht="17.100000000000001" customHeight="1" x14ac:dyDescent="0.25">
      <c r="A10" s="93"/>
      <c r="B10" s="97"/>
      <c r="C10" s="84"/>
      <c r="D10" s="85"/>
      <c r="E10" s="85"/>
      <c r="F10" s="85"/>
      <c r="G10" s="85"/>
      <c r="H10" s="85"/>
      <c r="I10" s="86"/>
      <c r="J10" s="264"/>
    </row>
    <row r="11" spans="1:10" ht="17.100000000000001" customHeight="1" x14ac:dyDescent="0.25">
      <c r="A11" s="93"/>
      <c r="B11" s="94"/>
      <c r="C11" s="84"/>
      <c r="D11" s="85"/>
      <c r="E11" s="85"/>
      <c r="F11" s="85"/>
      <c r="G11" s="85"/>
      <c r="H11" s="85"/>
      <c r="I11" s="86"/>
    </row>
    <row r="12" spans="1:10" ht="17.100000000000001" customHeight="1" x14ac:dyDescent="0.25">
      <c r="A12" s="93"/>
      <c r="B12" s="94"/>
      <c r="C12" s="84"/>
      <c r="D12" s="85"/>
      <c r="E12" s="85"/>
      <c r="F12" s="85"/>
      <c r="G12" s="85"/>
      <c r="H12" s="85"/>
      <c r="I12" s="86"/>
    </row>
    <row r="13" spans="1:10" ht="17.100000000000001" customHeight="1" x14ac:dyDescent="0.25">
      <c r="A13" s="208"/>
      <c r="B13" s="465"/>
      <c r="C13" s="208"/>
      <c r="D13" s="209"/>
      <c r="E13" s="209"/>
      <c r="F13" s="209"/>
      <c r="G13" s="117"/>
      <c r="H13" s="209"/>
      <c r="I13" s="466"/>
    </row>
    <row r="14" spans="1:10" ht="17.100000000000001" customHeight="1" x14ac:dyDescent="0.25">
      <c r="A14" s="208"/>
      <c r="B14" s="465"/>
      <c r="C14" s="208"/>
      <c r="D14" s="209"/>
      <c r="E14" s="209"/>
      <c r="F14" s="209"/>
      <c r="G14" s="117"/>
      <c r="H14" s="209"/>
      <c r="I14" s="466"/>
    </row>
    <row r="15" spans="1:10" ht="17.100000000000001" customHeight="1" x14ac:dyDescent="0.25">
      <c r="A15" s="208"/>
      <c r="B15" s="465"/>
      <c r="C15" s="208"/>
      <c r="D15" s="209"/>
      <c r="E15" s="209"/>
      <c r="F15" s="209"/>
      <c r="G15" s="117"/>
      <c r="H15" s="209"/>
      <c r="I15" s="466"/>
    </row>
    <row r="16" spans="1:10" ht="17.100000000000001" customHeight="1" x14ac:dyDescent="0.25">
      <c r="A16" s="208"/>
      <c r="B16" s="465"/>
      <c r="C16" s="208"/>
      <c r="D16" s="209"/>
      <c r="E16" s="209"/>
      <c r="F16" s="209"/>
      <c r="G16" s="117"/>
      <c r="H16" s="209"/>
      <c r="I16" s="466"/>
    </row>
    <row r="17" spans="1:9" ht="17.100000000000001" customHeight="1" x14ac:dyDescent="0.25">
      <c r="A17" s="208"/>
      <c r="B17" s="465"/>
      <c r="C17" s="208"/>
      <c r="D17" s="209"/>
      <c r="E17" s="209"/>
      <c r="F17" s="209"/>
      <c r="G17" s="117"/>
      <c r="H17" s="209"/>
      <c r="I17" s="466"/>
    </row>
    <row r="18" spans="1:9" ht="17.100000000000001" customHeight="1" x14ac:dyDescent="0.25">
      <c r="A18" s="208"/>
      <c r="B18" s="465"/>
      <c r="C18" s="208"/>
      <c r="D18" s="209"/>
      <c r="E18" s="209"/>
      <c r="F18" s="209"/>
      <c r="G18" s="117"/>
      <c r="H18" s="209"/>
      <c r="I18" s="466"/>
    </row>
    <row r="19" spans="1:9" ht="17.100000000000001" customHeight="1" x14ac:dyDescent="0.25">
      <c r="A19" s="208"/>
      <c r="B19" s="465"/>
      <c r="C19" s="208"/>
      <c r="D19" s="209"/>
      <c r="E19" s="209"/>
      <c r="F19" s="209"/>
      <c r="G19" s="117"/>
      <c r="H19" s="209"/>
      <c r="I19" s="466"/>
    </row>
    <row r="20" spans="1:9" ht="17.100000000000001" customHeight="1" x14ac:dyDescent="0.25">
      <c r="A20" s="208"/>
      <c r="B20" s="465"/>
      <c r="C20" s="208"/>
      <c r="D20" s="209"/>
      <c r="E20" s="209"/>
      <c r="F20" s="209"/>
      <c r="G20" s="117"/>
      <c r="H20" s="209"/>
      <c r="I20" s="466"/>
    </row>
    <row r="21" spans="1:9" ht="17.100000000000001" customHeight="1" x14ac:dyDescent="0.25">
      <c r="A21" s="208"/>
      <c r="B21" s="465"/>
      <c r="C21" s="208"/>
      <c r="D21" s="209"/>
      <c r="E21" s="209"/>
      <c r="F21" s="209"/>
      <c r="G21" s="117"/>
      <c r="H21" s="209"/>
      <c r="I21" s="466"/>
    </row>
    <row r="22" spans="1:9" ht="17.100000000000001" customHeight="1" x14ac:dyDescent="0.25">
      <c r="A22" s="208"/>
      <c r="B22" s="465"/>
      <c r="C22" s="208"/>
      <c r="D22" s="209"/>
      <c r="E22" s="209"/>
      <c r="F22" s="209"/>
      <c r="G22" s="117"/>
      <c r="H22" s="209"/>
      <c r="I22" s="466"/>
    </row>
    <row r="23" spans="1:9" ht="17.100000000000001" customHeight="1" x14ac:dyDescent="0.25">
      <c r="A23" s="208"/>
      <c r="B23" s="465"/>
      <c r="C23" s="208"/>
      <c r="D23" s="209"/>
      <c r="E23" s="209"/>
      <c r="F23" s="209"/>
      <c r="G23" s="117"/>
      <c r="H23" s="209"/>
      <c r="I23" s="466"/>
    </row>
    <row r="24" spans="1:9" ht="17.100000000000001" customHeight="1" x14ac:dyDescent="0.25">
      <c r="A24" s="208"/>
      <c r="B24" s="465"/>
      <c r="C24" s="208"/>
      <c r="D24" s="209"/>
      <c r="E24" s="209"/>
      <c r="F24" s="209"/>
      <c r="G24" s="117"/>
      <c r="H24" s="209"/>
      <c r="I24" s="466"/>
    </row>
    <row r="25" spans="1:9" ht="17.100000000000001" customHeight="1" x14ac:dyDescent="0.25">
      <c r="A25" s="208"/>
      <c r="B25" s="465"/>
      <c r="C25" s="208"/>
      <c r="D25" s="209"/>
      <c r="E25" s="209"/>
      <c r="F25" s="209"/>
      <c r="G25" s="117"/>
      <c r="H25" s="209"/>
      <c r="I25" s="466"/>
    </row>
    <row r="26" spans="1:9" ht="17.100000000000001" customHeight="1" x14ac:dyDescent="0.25">
      <c r="A26" s="208"/>
      <c r="B26" s="465"/>
      <c r="C26" s="208"/>
      <c r="D26" s="209"/>
      <c r="E26" s="209"/>
      <c r="F26" s="209"/>
      <c r="G26" s="117"/>
      <c r="H26" s="209"/>
      <c r="I26" s="466"/>
    </row>
    <row r="27" spans="1:9" ht="17.100000000000001" customHeight="1" x14ac:dyDescent="0.25">
      <c r="A27" s="208"/>
      <c r="B27" s="465"/>
      <c r="C27" s="208"/>
      <c r="D27" s="209"/>
      <c r="E27" s="209"/>
      <c r="F27" s="209"/>
      <c r="G27" s="117"/>
      <c r="H27" s="209"/>
      <c r="I27" s="466"/>
    </row>
    <row r="28" spans="1:9" ht="17.100000000000001" customHeight="1" x14ac:dyDescent="0.25">
      <c r="A28" s="208"/>
      <c r="B28" s="465"/>
      <c r="C28" s="208"/>
      <c r="D28" s="209"/>
      <c r="E28" s="209"/>
      <c r="F28" s="209"/>
      <c r="G28" s="117"/>
      <c r="H28" s="209"/>
      <c r="I28" s="466"/>
    </row>
    <row r="29" spans="1:9" ht="17.100000000000001" customHeight="1" x14ac:dyDescent="0.25">
      <c r="A29" s="208"/>
      <c r="B29" s="465"/>
      <c r="C29" s="208"/>
      <c r="D29" s="209"/>
      <c r="E29" s="209"/>
      <c r="F29" s="209"/>
      <c r="G29" s="117"/>
      <c r="H29" s="209"/>
      <c r="I29" s="466"/>
    </row>
    <row r="30" spans="1:9" ht="17.100000000000001" customHeight="1" x14ac:dyDescent="0.25">
      <c r="A30" s="208"/>
      <c r="B30" s="465"/>
      <c r="C30" s="208"/>
      <c r="D30" s="209"/>
      <c r="E30" s="209"/>
      <c r="F30" s="209"/>
      <c r="G30" s="117"/>
      <c r="H30" s="209"/>
      <c r="I30" s="466"/>
    </row>
    <row r="31" spans="1:9" ht="17.100000000000001" customHeight="1" x14ac:dyDescent="0.25">
      <c r="A31" s="208"/>
      <c r="B31" s="465"/>
      <c r="C31" s="208"/>
      <c r="D31" s="209"/>
      <c r="E31" s="209"/>
      <c r="F31" s="209"/>
      <c r="G31" s="117"/>
      <c r="H31" s="209"/>
      <c r="I31" s="466"/>
    </row>
    <row r="32" spans="1:9" ht="17.100000000000001" customHeight="1" x14ac:dyDescent="0.25">
      <c r="A32" s="208"/>
      <c r="B32" s="465"/>
      <c r="C32" s="208"/>
      <c r="D32" s="209"/>
      <c r="E32" s="209"/>
      <c r="F32" s="209"/>
      <c r="G32" s="117"/>
      <c r="H32" s="209"/>
      <c r="I32" s="466"/>
    </row>
    <row r="33" spans="1:9" ht="17.100000000000001" customHeight="1" x14ac:dyDescent="0.25">
      <c r="A33" s="208"/>
      <c r="B33" s="465"/>
      <c r="C33" s="208"/>
      <c r="D33" s="209"/>
      <c r="E33" s="209"/>
      <c r="F33" s="209"/>
      <c r="G33" s="117"/>
      <c r="H33" s="209"/>
      <c r="I33" s="466"/>
    </row>
    <row r="34" spans="1:9" ht="17.100000000000001" customHeight="1" x14ac:dyDescent="0.25">
      <c r="A34" s="208"/>
      <c r="B34" s="465"/>
      <c r="C34" s="208"/>
      <c r="D34" s="209"/>
      <c r="E34" s="209"/>
      <c r="F34" s="209"/>
      <c r="G34" s="117"/>
      <c r="H34" s="209"/>
      <c r="I34" s="466"/>
    </row>
    <row r="35" spans="1:9" ht="17.100000000000001" customHeight="1" x14ac:dyDescent="0.25">
      <c r="A35" s="208"/>
      <c r="B35" s="465"/>
      <c r="C35" s="208"/>
      <c r="D35" s="209"/>
      <c r="E35" s="209"/>
      <c r="F35" s="209"/>
      <c r="G35" s="117"/>
      <c r="H35" s="209"/>
      <c r="I35" s="466"/>
    </row>
    <row r="36" spans="1:9" ht="17.100000000000001" customHeight="1" x14ac:dyDescent="0.25">
      <c r="A36" s="208"/>
      <c r="B36" s="465"/>
      <c r="C36" s="208"/>
      <c r="D36" s="209"/>
      <c r="E36" s="209"/>
      <c r="F36" s="209"/>
      <c r="G36" s="117"/>
      <c r="H36" s="209"/>
      <c r="I36" s="466"/>
    </row>
    <row r="37" spans="1:9" ht="17.100000000000001" customHeight="1" x14ac:dyDescent="0.25">
      <c r="A37" s="208"/>
      <c r="B37" s="465"/>
      <c r="C37" s="208"/>
      <c r="D37" s="209"/>
      <c r="E37" s="209"/>
      <c r="F37" s="209"/>
      <c r="G37" s="117"/>
      <c r="H37" s="209"/>
      <c r="I37" s="466"/>
    </row>
    <row r="38" spans="1:9" ht="17.100000000000001" customHeight="1" x14ac:dyDescent="0.25">
      <c r="A38" s="388"/>
      <c r="B38" s="389"/>
      <c r="C38" s="388"/>
      <c r="D38" s="390"/>
      <c r="E38" s="390"/>
      <c r="F38" s="390"/>
      <c r="G38" s="391"/>
      <c r="H38" s="390"/>
      <c r="I38" s="392"/>
    </row>
    <row r="39" spans="1:9" ht="13.2" x14ac:dyDescent="0.25">
      <c r="A39" s="110"/>
      <c r="B39" s="111"/>
      <c r="C39" s="110"/>
      <c r="D39" s="112"/>
      <c r="E39" s="112"/>
      <c r="F39" s="112"/>
      <c r="G39" s="113"/>
      <c r="H39" s="112"/>
      <c r="I39" s="114"/>
    </row>
    <row r="40" spans="1:9" ht="13.2" x14ac:dyDescent="0.25">
      <c r="A40" s="110"/>
      <c r="B40" s="111"/>
      <c r="C40" s="110"/>
      <c r="D40" s="112"/>
      <c r="E40" s="112"/>
      <c r="F40" s="112"/>
      <c r="G40" s="113"/>
      <c r="H40" s="112"/>
      <c r="I40" s="114"/>
    </row>
    <row r="41" spans="1:9" ht="13.2" x14ac:dyDescent="0.25">
      <c r="A41" s="110"/>
      <c r="B41" s="111"/>
      <c r="C41" s="110"/>
      <c r="D41" s="112"/>
      <c r="E41" s="112"/>
      <c r="F41" s="112"/>
      <c r="G41" s="113"/>
      <c r="H41" s="112"/>
      <c r="I41" s="114"/>
    </row>
    <row r="42" spans="1:9" ht="13.2" x14ac:dyDescent="0.25">
      <c r="A42" s="110"/>
      <c r="B42" s="111"/>
      <c r="C42" s="110"/>
      <c r="D42" s="112"/>
      <c r="E42" s="112"/>
      <c r="F42" s="112"/>
      <c r="G42" s="113"/>
      <c r="H42" s="112"/>
      <c r="I42" s="114"/>
    </row>
    <row r="43" spans="1:9" ht="13.2" x14ac:dyDescent="0.25">
      <c r="A43" s="110"/>
      <c r="B43" s="111"/>
      <c r="C43" s="110"/>
      <c r="D43" s="112"/>
      <c r="E43" s="112"/>
      <c r="F43" s="112"/>
      <c r="G43" s="113"/>
      <c r="H43" s="112"/>
      <c r="I43" s="114"/>
    </row>
    <row r="44" spans="1:9" ht="13.2" x14ac:dyDescent="0.25">
      <c r="A44" s="110"/>
      <c r="B44" s="111"/>
      <c r="C44" s="110"/>
      <c r="D44" s="112"/>
      <c r="E44" s="112"/>
      <c r="F44" s="112"/>
      <c r="G44" s="113"/>
      <c r="H44" s="112"/>
      <c r="I44" s="114"/>
    </row>
    <row r="45" spans="1:9" ht="13.2" x14ac:dyDescent="0.25">
      <c r="A45" s="110"/>
      <c r="B45" s="111"/>
      <c r="C45" s="110"/>
      <c r="D45" s="112"/>
      <c r="E45" s="112"/>
      <c r="F45" s="112"/>
      <c r="G45" s="113"/>
      <c r="H45" s="112"/>
      <c r="I45" s="114"/>
    </row>
    <row r="46" spans="1:9" ht="13.2" x14ac:dyDescent="0.25">
      <c r="A46" s="110"/>
      <c r="B46" s="111"/>
      <c r="C46" s="110"/>
      <c r="D46" s="112"/>
      <c r="E46" s="112"/>
      <c r="F46" s="112"/>
      <c r="G46" s="113"/>
      <c r="H46" s="112"/>
      <c r="I46" s="114"/>
    </row>
    <row r="47" spans="1:9" ht="13.2" x14ac:dyDescent="0.25">
      <c r="A47" s="110"/>
      <c r="B47" s="111"/>
      <c r="C47" s="110"/>
      <c r="D47" s="112"/>
      <c r="E47" s="112"/>
      <c r="F47" s="112"/>
      <c r="G47" s="113"/>
      <c r="H47" s="112"/>
      <c r="I47" s="114"/>
    </row>
    <row r="48" spans="1:9" ht="13.2" x14ac:dyDescent="0.25">
      <c r="A48" s="110"/>
      <c r="B48" s="111"/>
      <c r="C48" s="110"/>
      <c r="D48" s="112"/>
      <c r="E48" s="112"/>
      <c r="F48" s="112"/>
      <c r="G48" s="113"/>
      <c r="H48" s="112"/>
      <c r="I48" s="114"/>
    </row>
    <row r="49" spans="1:9" ht="13.2" x14ac:dyDescent="0.25">
      <c r="A49" s="110"/>
      <c r="B49" s="111"/>
      <c r="C49" s="110"/>
      <c r="D49" s="112"/>
      <c r="E49" s="112"/>
      <c r="F49" s="112"/>
      <c r="G49" s="113"/>
      <c r="H49" s="112"/>
      <c r="I49" s="114"/>
    </row>
    <row r="50" spans="1:9" ht="13.2" x14ac:dyDescent="0.25">
      <c r="A50" s="110"/>
      <c r="B50" s="111"/>
      <c r="C50" s="110"/>
      <c r="D50" s="112"/>
      <c r="E50" s="112"/>
      <c r="F50" s="112"/>
      <c r="G50" s="113"/>
      <c r="H50" s="112"/>
      <c r="I50" s="114"/>
    </row>
    <row r="51" spans="1:9" ht="13.2" x14ac:dyDescent="0.25">
      <c r="A51" s="110"/>
      <c r="B51" s="111"/>
      <c r="C51" s="110"/>
      <c r="D51" s="112"/>
      <c r="E51" s="112"/>
      <c r="F51" s="112"/>
      <c r="G51" s="113"/>
      <c r="H51" s="112"/>
      <c r="I51" s="114"/>
    </row>
    <row r="52" spans="1:9" ht="13.2" x14ac:dyDescent="0.25">
      <c r="A52" s="110"/>
      <c r="B52" s="111"/>
      <c r="C52" s="110"/>
      <c r="D52" s="112"/>
      <c r="E52" s="112"/>
      <c r="F52" s="112"/>
      <c r="G52" s="113"/>
      <c r="H52" s="112"/>
      <c r="I52" s="114"/>
    </row>
    <row r="53" spans="1:9" ht="13.2" x14ac:dyDescent="0.25">
      <c r="A53" s="110"/>
      <c r="B53" s="111"/>
      <c r="C53" s="110"/>
      <c r="D53" s="112"/>
      <c r="E53" s="112"/>
      <c r="F53" s="112"/>
      <c r="G53" s="113"/>
      <c r="H53" s="112"/>
      <c r="I53" s="114"/>
    </row>
    <row r="54" spans="1:9" ht="13.2" x14ac:dyDescent="0.25">
      <c r="A54" s="110"/>
      <c r="B54" s="111"/>
      <c r="C54" s="110"/>
      <c r="D54" s="112"/>
      <c r="E54" s="112"/>
      <c r="F54" s="112"/>
      <c r="G54" s="113"/>
      <c r="H54" s="112"/>
      <c r="I54" s="114"/>
    </row>
    <row r="55" spans="1:9" ht="13.2" x14ac:dyDescent="0.25">
      <c r="A55" s="110"/>
      <c r="B55" s="111"/>
      <c r="C55" s="110"/>
      <c r="D55" s="112"/>
      <c r="E55" s="112"/>
      <c r="F55" s="112"/>
      <c r="G55" s="113"/>
      <c r="H55" s="112"/>
      <c r="I55" s="114"/>
    </row>
    <row r="56" spans="1:9" ht="13.2" x14ac:dyDescent="0.25">
      <c r="A56" s="110"/>
      <c r="B56" s="111"/>
      <c r="C56" s="110"/>
      <c r="D56" s="112"/>
      <c r="E56" s="112"/>
      <c r="F56" s="112"/>
      <c r="G56" s="113"/>
      <c r="H56" s="112"/>
      <c r="I56" s="114"/>
    </row>
    <row r="57" spans="1:9" ht="13.2" x14ac:dyDescent="0.25">
      <c r="A57" s="110"/>
      <c r="B57" s="111"/>
      <c r="C57" s="110"/>
      <c r="D57" s="112"/>
      <c r="E57" s="112"/>
      <c r="F57" s="112"/>
      <c r="G57" s="113"/>
      <c r="H57" s="112"/>
      <c r="I57" s="114"/>
    </row>
  </sheetData>
  <mergeCells count="2">
    <mergeCell ref="A1:E1"/>
    <mergeCell ref="A3:B3"/>
  </mergeCells>
  <pageMargins left="0.70866141732283472" right="0.70866141732283472" top="0.74803149606299213" bottom="0.74803149606299213" header="0.31496062992125984" footer="0.31496062992125984"/>
  <pageSetup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1"/>
  <sheetViews>
    <sheetView showGridLines="0" showZeros="0" zoomScaleNormal="100" workbookViewId="0">
      <pane ySplit="6" topLeftCell="A7" activePane="bottomLeft" state="frozen"/>
      <selection pane="bottomLeft" activeCell="F14" sqref="F14"/>
    </sheetView>
  </sheetViews>
  <sheetFormatPr defaultColWidth="9.109375" defaultRowHeight="10.199999999999999" x14ac:dyDescent="0.2"/>
  <cols>
    <col min="1" max="1" width="6.88671875" style="20" customWidth="1"/>
    <col min="2" max="2" width="51.5546875" style="21" customWidth="1"/>
    <col min="3" max="3" width="3.88671875" style="20" customWidth="1"/>
    <col min="4" max="6" width="9.33203125" style="22" customWidth="1"/>
    <col min="7" max="7" width="14.33203125" style="23" customWidth="1"/>
    <col min="8" max="8" width="9.33203125" style="22" customWidth="1"/>
    <col min="9" max="9" width="9.33203125" style="24" customWidth="1"/>
    <col min="10" max="16384" width="9.109375" style="19"/>
  </cols>
  <sheetData>
    <row r="1" spans="1:13" s="8" customFormat="1" ht="18.75" customHeight="1" x14ac:dyDescent="0.25">
      <c r="A1" s="533" t="str">
        <f>'Resumo Med'!A6:G6</f>
        <v xml:space="preserve">New Porto Caio_Cabinda Buildings   </v>
      </c>
      <c r="B1" s="533"/>
      <c r="C1" s="533"/>
      <c r="D1" s="533"/>
      <c r="E1" s="533"/>
      <c r="F1" s="4"/>
      <c r="G1" s="5"/>
      <c r="H1" s="6"/>
      <c r="I1" s="7"/>
    </row>
    <row r="2" spans="1:13" s="8" customFormat="1" ht="18.75" customHeight="1" x14ac:dyDescent="0.3">
      <c r="A2" s="38" t="str">
        <f>'Resumo Med'!A8:G8</f>
        <v xml:space="preserve">04_IS PS Building    </v>
      </c>
      <c r="B2" s="44"/>
      <c r="C2" s="45"/>
      <c r="D2" s="45"/>
      <c r="E2" s="47"/>
      <c r="F2" s="13"/>
      <c r="G2" s="14"/>
      <c r="H2" s="6"/>
      <c r="I2" s="15"/>
    </row>
    <row r="3" spans="1:13" s="8" customFormat="1" ht="18.75" customHeight="1" x14ac:dyDescent="0.3">
      <c r="A3" s="532" t="str">
        <f>'Cap.2'!A3</f>
        <v xml:space="preserve">Execution Project  </v>
      </c>
      <c r="B3" s="532"/>
      <c r="C3" s="45"/>
      <c r="D3" s="45"/>
      <c r="E3" s="47"/>
      <c r="F3" s="17"/>
      <c r="G3" s="14"/>
      <c r="H3" s="18"/>
      <c r="I3" s="7"/>
    </row>
    <row r="4" spans="1:13" s="8" customFormat="1" ht="18.75" customHeight="1" x14ac:dyDescent="0.3">
      <c r="A4" s="352" t="str">
        <f>'Resumo Med'!A15:G15</f>
        <v>JANUARY 2025</v>
      </c>
      <c r="B4" s="350"/>
      <c r="C4" s="45"/>
      <c r="D4" s="45"/>
      <c r="E4" s="47"/>
      <c r="F4" s="17"/>
      <c r="G4" s="14"/>
      <c r="H4" s="18"/>
      <c r="I4" s="7"/>
    </row>
    <row r="5" spans="1:13" s="8" customFormat="1" ht="18.75" customHeight="1" x14ac:dyDescent="0.3">
      <c r="A5" s="16"/>
      <c r="B5" s="10"/>
      <c r="C5" s="11"/>
      <c r="D5" s="11"/>
      <c r="E5" s="12"/>
      <c r="F5" s="17"/>
      <c r="G5" s="14"/>
      <c r="H5" s="18"/>
      <c r="I5" s="7" t="s">
        <v>1</v>
      </c>
    </row>
    <row r="6" spans="1:13" s="8" customFormat="1" ht="35.25" customHeight="1" x14ac:dyDescent="0.2">
      <c r="A6" s="74" t="s">
        <v>0</v>
      </c>
      <c r="B6" s="75" t="s">
        <v>209</v>
      </c>
      <c r="C6" s="76" t="s">
        <v>2</v>
      </c>
      <c r="D6" s="77" t="s">
        <v>4</v>
      </c>
      <c r="E6" s="78" t="s">
        <v>5</v>
      </c>
      <c r="F6" s="77" t="s">
        <v>6</v>
      </c>
      <c r="G6" s="79" t="s">
        <v>7</v>
      </c>
      <c r="H6" s="80" t="s">
        <v>8</v>
      </c>
      <c r="I6" s="81" t="s">
        <v>9</v>
      </c>
    </row>
    <row r="7" spans="1:13" ht="13.2" x14ac:dyDescent="0.25">
      <c r="A7" s="82"/>
      <c r="B7" s="83"/>
      <c r="C7" s="84"/>
      <c r="D7" s="85"/>
      <c r="E7" s="85"/>
      <c r="F7" s="85"/>
      <c r="G7" s="85" t="str">
        <f>IF(C7=0,"",IF(AND(D7&lt;&gt;0,E7&lt;&gt;0,F7&lt;&gt;0),C7*D7*E7*F7,IF(AND(D7&lt;&gt;0,E7&lt;&gt;0,F7=0),C7*D7*E7,IF(AND(D7&lt;&gt;0,E7=0,F7&lt;&gt;0),C7*D7*F7,IF(AND(D7&lt;&gt;0,E7=0,F7=0,F7),C7*D7,"CORRIGIR")))))</f>
        <v/>
      </c>
      <c r="H7" s="85"/>
      <c r="I7" s="86"/>
    </row>
    <row r="8" spans="1:13" ht="17.25" customHeight="1" x14ac:dyDescent="0.25">
      <c r="A8" s="91" t="s">
        <v>46</v>
      </c>
      <c r="B8" s="92" t="str">
        <f>'Resumo Med'!D24</f>
        <v xml:space="preserve">-  CONSTRUCTION </v>
      </c>
      <c r="C8" s="84"/>
      <c r="D8" s="85"/>
      <c r="E8" s="85"/>
      <c r="F8" s="85"/>
      <c r="G8" s="85" t="str">
        <f>IF(C8=0,"",IF(AND(D8&lt;&gt;0,E8&lt;&gt;0,F8&lt;&gt;0),C8*D8*E8*F8,IF(AND(D8&lt;&gt;0,E8&lt;&gt;0,F8=0),C8*D8*E8,IF(AND(D8&lt;&gt;0,E8=0,F8&lt;&gt;0),C8*D8*F8,IF(AND(D8&lt;&gt;0,E8=0,F8=0,F8),C8*D8,"CORRIGIR")))))</f>
        <v/>
      </c>
      <c r="H8" s="85"/>
      <c r="I8" s="86"/>
    </row>
    <row r="9" spans="1:13" ht="18.75" customHeight="1" x14ac:dyDescent="0.25">
      <c r="A9" s="91" t="s">
        <v>40</v>
      </c>
      <c r="B9" s="92" t="s">
        <v>31</v>
      </c>
      <c r="C9" s="84"/>
      <c r="D9" s="85"/>
      <c r="E9" s="85"/>
      <c r="F9" s="85"/>
      <c r="G9" s="85"/>
      <c r="H9" s="85"/>
      <c r="I9" s="86"/>
    </row>
    <row r="10" spans="1:13" ht="87" customHeight="1" x14ac:dyDescent="0.25">
      <c r="A10" s="93" t="s">
        <v>47</v>
      </c>
      <c r="B10" s="96" t="s">
        <v>226</v>
      </c>
      <c r="C10" s="100"/>
      <c r="D10" s="99"/>
      <c r="E10" s="99"/>
      <c r="F10" s="99"/>
      <c r="G10" s="99"/>
      <c r="H10" s="99"/>
      <c r="I10" s="153"/>
    </row>
    <row r="11" spans="1:13" ht="15" customHeight="1" x14ac:dyDescent="0.25">
      <c r="A11" s="93"/>
      <c r="B11" s="441"/>
      <c r="C11" s="84"/>
      <c r="D11" s="85"/>
      <c r="E11" s="85"/>
      <c r="F11" s="85"/>
      <c r="G11" s="85"/>
      <c r="H11" s="85"/>
      <c r="I11" s="153"/>
      <c r="K11" s="23">
        <v>82.12</v>
      </c>
      <c r="M11" s="19">
        <v>24.04</v>
      </c>
    </row>
    <row r="12" spans="1:13" ht="18.75" customHeight="1" x14ac:dyDescent="0.25">
      <c r="A12" s="93"/>
      <c r="B12" s="96"/>
      <c r="C12" s="100"/>
      <c r="D12" s="99"/>
      <c r="E12" s="99"/>
      <c r="F12" s="99"/>
      <c r="G12" s="99"/>
      <c r="H12" s="99"/>
      <c r="I12" s="98" t="s">
        <v>10</v>
      </c>
      <c r="K12" s="19">
        <v>59.14</v>
      </c>
      <c r="M12" s="19">
        <v>42.1</v>
      </c>
    </row>
    <row r="13" spans="1:13" ht="15" customHeight="1" x14ac:dyDescent="0.25">
      <c r="A13" s="91" t="s">
        <v>95</v>
      </c>
      <c r="B13" s="92" t="s">
        <v>227</v>
      </c>
      <c r="C13" s="100"/>
      <c r="D13" s="99"/>
      <c r="E13" s="99"/>
      <c r="F13" s="99"/>
      <c r="G13" s="222"/>
      <c r="H13" s="222"/>
      <c r="I13" s="442">
        <f>K16</f>
        <v>380.12</v>
      </c>
      <c r="K13" s="19">
        <v>187.96</v>
      </c>
      <c r="M13" s="19">
        <v>18.36</v>
      </c>
    </row>
    <row r="14" spans="1:13" ht="91.5" customHeight="1" x14ac:dyDescent="0.25">
      <c r="A14" s="353"/>
      <c r="B14" s="96" t="s">
        <v>228</v>
      </c>
      <c r="C14" s="267"/>
      <c r="D14" s="268"/>
      <c r="E14" s="268"/>
      <c r="F14" s="268"/>
      <c r="G14" s="268"/>
      <c r="H14" s="268"/>
      <c r="I14" s="354"/>
      <c r="K14" s="19">
        <v>22.52</v>
      </c>
      <c r="M14" s="19">
        <v>3.08</v>
      </c>
    </row>
    <row r="15" spans="1:13" ht="15" customHeight="1" x14ac:dyDescent="0.25">
      <c r="A15" s="353"/>
      <c r="B15" s="316"/>
      <c r="C15" s="267"/>
      <c r="D15" s="268"/>
      <c r="E15" s="268"/>
      <c r="F15" s="268"/>
      <c r="G15" s="99"/>
      <c r="H15" s="85"/>
      <c r="I15" s="153"/>
      <c r="K15" s="23">
        <v>28.38</v>
      </c>
      <c r="M15" s="19">
        <v>22.8</v>
      </c>
    </row>
    <row r="16" spans="1:13" ht="15" customHeight="1" x14ac:dyDescent="0.25">
      <c r="A16" s="417"/>
      <c r="B16" s="316"/>
      <c r="C16" s="267"/>
      <c r="D16" s="268"/>
      <c r="E16" s="268"/>
      <c r="F16" s="268"/>
      <c r="G16" s="268"/>
      <c r="H16" s="85"/>
      <c r="I16" s="269"/>
      <c r="K16" s="488">
        <f>SUM(K11:K15)</f>
        <v>380.12</v>
      </c>
      <c r="M16" s="19">
        <v>8.18</v>
      </c>
    </row>
    <row r="17" spans="1:13" ht="15" customHeight="1" x14ac:dyDescent="0.25">
      <c r="A17" s="353"/>
      <c r="B17" s="316"/>
      <c r="C17" s="267"/>
      <c r="D17" s="268"/>
      <c r="E17" s="268"/>
      <c r="F17" s="268"/>
      <c r="G17" s="99"/>
      <c r="H17" s="99"/>
      <c r="I17" s="98" t="s">
        <v>10</v>
      </c>
      <c r="M17" s="19">
        <v>22.17</v>
      </c>
    </row>
    <row r="18" spans="1:13" ht="15" customHeight="1" x14ac:dyDescent="0.25">
      <c r="A18" s="93"/>
      <c r="B18" s="98"/>
      <c r="C18" s="100"/>
      <c r="D18" s="99"/>
      <c r="E18" s="99"/>
      <c r="F18" s="99"/>
      <c r="G18" s="222"/>
      <c r="H18" s="222"/>
      <c r="I18" s="442">
        <f>M31</f>
        <v>338.41000000000008</v>
      </c>
      <c r="M18" s="19">
        <v>18.36</v>
      </c>
    </row>
    <row r="19" spans="1:13" ht="19.5" customHeight="1" x14ac:dyDescent="0.25">
      <c r="A19" s="91"/>
      <c r="B19" s="92"/>
      <c r="C19" s="100"/>
      <c r="D19" s="99"/>
      <c r="E19" s="99"/>
      <c r="F19" s="99"/>
      <c r="G19" s="99"/>
      <c r="H19" s="99"/>
      <c r="I19" s="153"/>
      <c r="M19" s="19">
        <v>50.23</v>
      </c>
    </row>
    <row r="20" spans="1:13" ht="90" customHeight="1" x14ac:dyDescent="0.25">
      <c r="A20" s="93"/>
      <c r="B20" s="96"/>
      <c r="C20" s="100"/>
      <c r="D20" s="99"/>
      <c r="E20" s="99"/>
      <c r="F20" s="99"/>
      <c r="G20" s="99"/>
      <c r="H20" s="99"/>
      <c r="I20" s="153"/>
      <c r="M20" s="19">
        <v>17.61</v>
      </c>
    </row>
    <row r="21" spans="1:13" ht="15" customHeight="1" x14ac:dyDescent="0.25">
      <c r="A21" s="93"/>
      <c r="B21" s="316"/>
      <c r="C21" s="267"/>
      <c r="D21" s="268"/>
      <c r="E21" s="268"/>
      <c r="F21" s="268"/>
      <c r="G21" s="99"/>
      <c r="H21" s="85"/>
      <c r="I21" s="153"/>
      <c r="M21" s="19">
        <v>18.36</v>
      </c>
    </row>
    <row r="22" spans="1:13" ht="15" customHeight="1" x14ac:dyDescent="0.25">
      <c r="A22" s="417"/>
      <c r="B22" s="316"/>
      <c r="C22" s="267"/>
      <c r="D22" s="268"/>
      <c r="E22" s="268"/>
      <c r="F22" s="268"/>
      <c r="G22" s="99"/>
      <c r="H22" s="85"/>
      <c r="I22" s="153"/>
      <c r="K22" s="23"/>
      <c r="M22" s="19">
        <v>12.91</v>
      </c>
    </row>
    <row r="23" spans="1:13" ht="15" customHeight="1" x14ac:dyDescent="0.25">
      <c r="A23" s="93"/>
      <c r="B23" s="98"/>
      <c r="C23" s="100"/>
      <c r="D23" s="99"/>
      <c r="E23" s="99"/>
      <c r="F23" s="99"/>
      <c r="G23" s="99"/>
      <c r="H23" s="99"/>
      <c r="I23" s="98"/>
      <c r="M23" s="19">
        <v>18.36</v>
      </c>
    </row>
    <row r="24" spans="1:13" ht="15" customHeight="1" x14ac:dyDescent="0.25">
      <c r="A24" s="93"/>
      <c r="B24" s="98"/>
      <c r="C24" s="100"/>
      <c r="D24" s="99"/>
      <c r="E24" s="99"/>
      <c r="F24" s="99"/>
      <c r="G24" s="99"/>
      <c r="H24" s="99"/>
      <c r="I24" s="154"/>
      <c r="M24" s="19">
        <v>2.1419999999999999</v>
      </c>
    </row>
    <row r="25" spans="1:13" ht="15" customHeight="1" x14ac:dyDescent="0.25">
      <c r="A25" s="353"/>
      <c r="B25" s="316"/>
      <c r="C25" s="267"/>
      <c r="D25" s="268"/>
      <c r="E25" s="268"/>
      <c r="F25" s="268"/>
      <c r="G25" s="99"/>
      <c r="H25" s="99"/>
      <c r="I25" s="154"/>
      <c r="M25" s="19">
        <v>7.14</v>
      </c>
    </row>
    <row r="26" spans="1:13" ht="82.5" customHeight="1" x14ac:dyDescent="0.25">
      <c r="A26" s="353"/>
      <c r="B26" s="96"/>
      <c r="C26" s="267"/>
      <c r="D26" s="268"/>
      <c r="E26" s="268"/>
      <c r="F26" s="268"/>
      <c r="G26" s="99"/>
      <c r="H26" s="99"/>
      <c r="I26" s="154"/>
      <c r="M26" s="19">
        <v>22.8</v>
      </c>
    </row>
    <row r="27" spans="1:13" ht="15" customHeight="1" x14ac:dyDescent="0.25">
      <c r="A27" s="353"/>
      <c r="B27" s="316"/>
      <c r="C27" s="267"/>
      <c r="D27" s="268"/>
      <c r="E27" s="268"/>
      <c r="F27" s="268"/>
      <c r="G27" s="99"/>
      <c r="H27" s="85"/>
      <c r="I27" s="153"/>
      <c r="M27" s="19">
        <v>11.24</v>
      </c>
    </row>
    <row r="28" spans="1:13" ht="15" customHeight="1" x14ac:dyDescent="0.25">
      <c r="A28" s="417"/>
      <c r="B28" s="316"/>
      <c r="C28" s="267"/>
      <c r="D28" s="268"/>
      <c r="E28" s="268"/>
      <c r="F28" s="268"/>
      <c r="G28" s="99"/>
      <c r="H28" s="85"/>
      <c r="I28" s="153"/>
      <c r="M28" s="19">
        <v>4.3499999999999996</v>
      </c>
    </row>
    <row r="29" spans="1:13" ht="13.5" customHeight="1" x14ac:dyDescent="0.25">
      <c r="A29" s="353"/>
      <c r="B29" s="96"/>
      <c r="C29" s="267"/>
      <c r="D29" s="268"/>
      <c r="E29" s="268"/>
      <c r="F29" s="268"/>
      <c r="G29" s="99"/>
      <c r="H29" s="99"/>
      <c r="I29" s="98"/>
      <c r="M29" s="19">
        <v>8.0579999999999998</v>
      </c>
    </row>
    <row r="30" spans="1:13" ht="15" customHeight="1" x14ac:dyDescent="0.25">
      <c r="A30" s="353"/>
      <c r="B30" s="316"/>
      <c r="C30" s="267"/>
      <c r="D30" s="268"/>
      <c r="E30" s="268"/>
      <c r="F30" s="268"/>
      <c r="G30" s="99"/>
      <c r="H30" s="99"/>
      <c r="I30" s="154"/>
      <c r="M30" s="19">
        <v>6.12</v>
      </c>
    </row>
    <row r="31" spans="1:13" ht="90.75" customHeight="1" x14ac:dyDescent="0.25">
      <c r="A31" s="353"/>
      <c r="B31" s="96"/>
      <c r="C31" s="267"/>
      <c r="D31" s="268"/>
      <c r="E31" s="268"/>
      <c r="F31" s="268"/>
      <c r="G31" s="99"/>
      <c r="H31" s="99"/>
      <c r="I31" s="154"/>
      <c r="M31" s="489">
        <f>SUM(M11:M30)</f>
        <v>338.41000000000008</v>
      </c>
    </row>
    <row r="32" spans="1:13" ht="15" customHeight="1" x14ac:dyDescent="0.25">
      <c r="A32" s="353"/>
      <c r="B32" s="316"/>
      <c r="C32" s="267"/>
      <c r="D32" s="268"/>
      <c r="E32" s="268"/>
      <c r="F32" s="268"/>
      <c r="G32" s="99"/>
      <c r="H32" s="85"/>
      <c r="I32" s="153"/>
    </row>
    <row r="33" spans="1:9" ht="15" customHeight="1" x14ac:dyDescent="0.25">
      <c r="A33" s="353"/>
      <c r="B33" s="316"/>
      <c r="C33" s="267"/>
      <c r="D33" s="268"/>
      <c r="E33" s="268"/>
      <c r="F33" s="268"/>
      <c r="G33" s="99"/>
      <c r="H33" s="85"/>
      <c r="I33" s="153"/>
    </row>
    <row r="34" spans="1:9" ht="17.100000000000001" customHeight="1" x14ac:dyDescent="0.25">
      <c r="A34" s="417"/>
      <c r="B34" s="271"/>
      <c r="C34" s="267"/>
      <c r="D34" s="268"/>
      <c r="E34" s="268"/>
      <c r="F34" s="268"/>
      <c r="G34" s="99"/>
      <c r="H34" s="99"/>
      <c r="I34" s="98"/>
    </row>
    <row r="35" spans="1:9" ht="17.100000000000001" customHeight="1" x14ac:dyDescent="0.25">
      <c r="A35" s="417"/>
      <c r="B35" s="316"/>
      <c r="C35" s="267"/>
      <c r="D35" s="268"/>
      <c r="E35" s="268"/>
      <c r="F35" s="268"/>
      <c r="G35" s="99"/>
      <c r="H35" s="99"/>
      <c r="I35" s="154"/>
    </row>
    <row r="36" spans="1:9" ht="17.100000000000001" customHeight="1" x14ac:dyDescent="0.25">
      <c r="A36" s="417"/>
      <c r="B36" s="443"/>
      <c r="C36" s="315"/>
      <c r="D36" s="309"/>
      <c r="E36" s="309"/>
      <c r="F36" s="309"/>
      <c r="G36" s="85"/>
      <c r="H36" s="85"/>
      <c r="I36" s="86"/>
    </row>
    <row r="37" spans="1:9" ht="17.100000000000001" customHeight="1" x14ac:dyDescent="0.25">
      <c r="A37" s="417"/>
      <c r="B37" s="443"/>
      <c r="C37" s="315"/>
      <c r="D37" s="309"/>
      <c r="E37" s="309"/>
      <c r="F37" s="309"/>
      <c r="G37" s="85"/>
      <c r="H37" s="85"/>
      <c r="I37" s="86"/>
    </row>
    <row r="38" spans="1:9" ht="17.100000000000001" customHeight="1" x14ac:dyDescent="0.25">
      <c r="A38" s="417"/>
      <c r="B38" s="443"/>
      <c r="C38" s="315"/>
      <c r="D38" s="309"/>
      <c r="E38" s="309"/>
      <c r="F38" s="309"/>
      <c r="G38" s="85"/>
      <c r="H38" s="85"/>
      <c r="I38" s="86"/>
    </row>
    <row r="39" spans="1:9" ht="17.100000000000001" customHeight="1" x14ac:dyDescent="0.25">
      <c r="A39" s="417"/>
      <c r="B39" s="443"/>
      <c r="C39" s="315"/>
      <c r="D39" s="309"/>
      <c r="E39" s="309"/>
      <c r="F39" s="309"/>
      <c r="G39" s="309"/>
      <c r="H39" s="309"/>
      <c r="I39" s="310"/>
    </row>
    <row r="40" spans="1:9" ht="13.2" x14ac:dyDescent="0.25">
      <c r="A40" s="444"/>
      <c r="B40" s="445"/>
      <c r="C40" s="429"/>
      <c r="D40" s="373"/>
      <c r="E40" s="373"/>
      <c r="F40" s="373"/>
      <c r="G40" s="373"/>
      <c r="H40" s="373"/>
      <c r="I40" s="374"/>
    </row>
    <row r="41" spans="1:9" ht="13.2" x14ac:dyDescent="0.25">
      <c r="A41" s="158"/>
      <c r="B41" s="160"/>
      <c r="C41" s="161"/>
      <c r="D41" s="131"/>
      <c r="E41" s="131"/>
      <c r="F41" s="131"/>
      <c r="G41" s="131"/>
      <c r="H41" s="131"/>
      <c r="I41" s="162"/>
    </row>
    <row r="42" spans="1:9" ht="13.2" x14ac:dyDescent="0.25">
      <c r="A42" s="158"/>
      <c r="B42" s="160"/>
      <c r="C42" s="163"/>
      <c r="D42" s="164"/>
      <c r="E42" s="164"/>
      <c r="F42" s="164"/>
      <c r="G42" s="131"/>
      <c r="H42" s="131"/>
      <c r="I42" s="162"/>
    </row>
    <row r="43" spans="1:9" ht="13.2" x14ac:dyDescent="0.25">
      <c r="A43" s="158"/>
      <c r="B43" s="160"/>
      <c r="C43" s="163"/>
      <c r="D43" s="164"/>
      <c r="E43" s="164"/>
      <c r="F43" s="164"/>
      <c r="G43" s="131"/>
      <c r="H43" s="131"/>
      <c r="I43" s="162"/>
    </row>
    <row r="44" spans="1:9" ht="13.2" x14ac:dyDescent="0.25">
      <c r="A44" s="158"/>
      <c r="B44" s="160"/>
      <c r="C44" s="161"/>
      <c r="D44" s="131"/>
      <c r="E44" s="131"/>
      <c r="F44" s="131"/>
      <c r="G44" s="131"/>
      <c r="H44" s="131"/>
      <c r="I44" s="162"/>
    </row>
    <row r="45" spans="1:9" ht="13.2" x14ac:dyDescent="0.25">
      <c r="A45" s="158"/>
      <c r="B45" s="160"/>
      <c r="C45" s="161"/>
      <c r="D45" s="164"/>
      <c r="E45" s="164"/>
      <c r="F45" s="164"/>
      <c r="G45" s="131"/>
      <c r="H45" s="131"/>
      <c r="I45" s="162"/>
    </row>
    <row r="46" spans="1:9" ht="13.2" x14ac:dyDescent="0.25">
      <c r="A46" s="158"/>
      <c r="B46" s="160"/>
      <c r="C46" s="161"/>
      <c r="D46" s="131"/>
      <c r="E46" s="131"/>
      <c r="F46" s="131"/>
      <c r="G46" s="131"/>
      <c r="H46" s="131"/>
      <c r="I46" s="162"/>
    </row>
    <row r="47" spans="1:9" ht="13.2" x14ac:dyDescent="0.25">
      <c r="A47" s="158"/>
      <c r="B47" s="160"/>
      <c r="C47" s="161"/>
      <c r="D47" s="164"/>
      <c r="E47" s="164"/>
      <c r="F47" s="164"/>
      <c r="G47" s="131"/>
      <c r="H47" s="131"/>
      <c r="I47" s="162"/>
    </row>
    <row r="48" spans="1:9" ht="13.2" x14ac:dyDescent="0.25">
      <c r="A48" s="110"/>
      <c r="B48" s="160"/>
      <c r="C48" s="161"/>
      <c r="D48" s="131"/>
      <c r="E48" s="131"/>
      <c r="F48" s="131"/>
      <c r="G48" s="131"/>
      <c r="H48" s="131"/>
      <c r="I48" s="162"/>
    </row>
    <row r="49" spans="1:9" ht="13.2" x14ac:dyDescent="0.25">
      <c r="A49" s="110"/>
      <c r="B49" s="160"/>
      <c r="C49" s="161"/>
      <c r="D49" s="131"/>
      <c r="E49" s="131"/>
      <c r="F49" s="131"/>
      <c r="G49" s="131"/>
      <c r="H49" s="131"/>
      <c r="I49" s="162"/>
    </row>
    <row r="50" spans="1:9" ht="13.2" x14ac:dyDescent="0.25">
      <c r="A50" s="110"/>
      <c r="B50" s="160"/>
      <c r="C50" s="161"/>
      <c r="D50" s="131"/>
      <c r="E50" s="131"/>
      <c r="F50" s="131"/>
      <c r="G50" s="131"/>
      <c r="H50" s="131"/>
      <c r="I50" s="162"/>
    </row>
    <row r="51" spans="1:9" ht="13.2" x14ac:dyDescent="0.25">
      <c r="A51" s="110"/>
      <c r="B51" s="160"/>
      <c r="C51" s="161"/>
      <c r="D51" s="131"/>
      <c r="E51" s="131"/>
      <c r="F51" s="131"/>
      <c r="G51" s="131"/>
      <c r="H51" s="131"/>
      <c r="I51" s="162"/>
    </row>
    <row r="52" spans="1:9" ht="13.2" x14ac:dyDescent="0.25">
      <c r="A52" s="159"/>
      <c r="B52" s="161"/>
      <c r="C52" s="131"/>
      <c r="D52" s="131"/>
      <c r="E52" s="131"/>
      <c r="F52" s="131"/>
      <c r="G52" s="131"/>
      <c r="H52" s="162"/>
      <c r="I52" s="162"/>
    </row>
    <row r="53" spans="1:9" ht="13.2" x14ac:dyDescent="0.25">
      <c r="A53" s="159"/>
      <c r="B53" s="161"/>
      <c r="C53" s="131"/>
      <c r="D53" s="131"/>
      <c r="E53" s="131"/>
      <c r="F53" s="131"/>
      <c r="G53" s="131"/>
      <c r="H53" s="162"/>
      <c r="I53" s="162"/>
    </row>
    <row r="54" spans="1:9" ht="13.2" x14ac:dyDescent="0.25">
      <c r="A54" s="159"/>
      <c r="B54" s="161"/>
      <c r="C54" s="131"/>
      <c r="D54" s="131"/>
      <c r="E54" s="131"/>
      <c r="F54" s="131"/>
      <c r="G54" s="131"/>
      <c r="H54" s="162"/>
      <c r="I54" s="162"/>
    </row>
    <row r="55" spans="1:9" ht="13.2" x14ac:dyDescent="0.25">
      <c r="A55" s="159"/>
      <c r="B55" s="161"/>
      <c r="C55" s="131"/>
      <c r="D55" s="131"/>
      <c r="E55" s="131"/>
      <c r="F55" s="131"/>
      <c r="G55" s="131"/>
      <c r="H55" s="162"/>
      <c r="I55" s="162"/>
    </row>
    <row r="56" spans="1:9" ht="13.2" x14ac:dyDescent="0.25">
      <c r="A56" s="159"/>
      <c r="B56" s="161"/>
      <c r="C56" s="131"/>
      <c r="D56" s="131"/>
      <c r="E56" s="131"/>
      <c r="F56" s="131"/>
      <c r="G56" s="131"/>
      <c r="H56" s="162"/>
      <c r="I56" s="162"/>
    </row>
    <row r="57" spans="1:9" ht="13.2" x14ac:dyDescent="0.25">
      <c r="A57" s="110"/>
      <c r="B57" s="111"/>
      <c r="C57" s="110"/>
      <c r="D57" s="112"/>
      <c r="E57" s="112"/>
      <c r="F57" s="112"/>
      <c r="G57" s="113"/>
      <c r="H57" s="112"/>
      <c r="I57" s="114"/>
    </row>
    <row r="58" spans="1:9" ht="13.2" x14ac:dyDescent="0.25">
      <c r="A58" s="110"/>
      <c r="B58" s="111"/>
      <c r="C58" s="110"/>
      <c r="D58" s="112"/>
      <c r="E58" s="112"/>
      <c r="F58" s="112"/>
      <c r="G58" s="113"/>
      <c r="H58" s="112"/>
      <c r="I58" s="114"/>
    </row>
    <row r="59" spans="1:9" ht="13.2" x14ac:dyDescent="0.25">
      <c r="A59" s="110"/>
      <c r="B59" s="111"/>
      <c r="C59" s="110"/>
      <c r="D59" s="112"/>
      <c r="E59" s="112"/>
      <c r="F59" s="112"/>
      <c r="G59" s="113"/>
      <c r="H59" s="112"/>
      <c r="I59" s="114"/>
    </row>
    <row r="60" spans="1:9" ht="13.2" x14ac:dyDescent="0.25">
      <c r="A60" s="110"/>
      <c r="B60" s="111"/>
      <c r="C60" s="110"/>
      <c r="D60" s="112"/>
      <c r="E60" s="112"/>
      <c r="F60" s="112"/>
      <c r="G60" s="113"/>
      <c r="H60" s="112"/>
      <c r="I60" s="114"/>
    </row>
    <row r="61" spans="1:9" ht="13.2" x14ac:dyDescent="0.25">
      <c r="A61" s="110"/>
      <c r="B61" s="111"/>
      <c r="C61" s="110"/>
      <c r="D61" s="112"/>
      <c r="E61" s="112"/>
      <c r="F61" s="112"/>
      <c r="G61" s="113"/>
      <c r="H61" s="112"/>
      <c r="I61" s="114"/>
    </row>
    <row r="62" spans="1:9" ht="13.2" x14ac:dyDescent="0.25">
      <c r="A62" s="110"/>
      <c r="B62" s="111"/>
      <c r="C62" s="110"/>
      <c r="D62" s="112"/>
      <c r="E62" s="112"/>
      <c r="F62" s="112"/>
      <c r="G62" s="113"/>
      <c r="H62" s="112"/>
      <c r="I62" s="114"/>
    </row>
    <row r="63" spans="1:9" ht="13.2" x14ac:dyDescent="0.25">
      <c r="A63" s="110"/>
      <c r="B63" s="111"/>
      <c r="C63" s="110"/>
      <c r="D63" s="112"/>
      <c r="E63" s="112"/>
      <c r="F63" s="112"/>
      <c r="G63" s="113"/>
      <c r="H63" s="112"/>
      <c r="I63" s="114"/>
    </row>
    <row r="64" spans="1:9" ht="13.2" x14ac:dyDescent="0.25">
      <c r="A64" s="110"/>
      <c r="B64" s="111"/>
      <c r="C64" s="110"/>
      <c r="D64" s="112"/>
      <c r="E64" s="112"/>
      <c r="F64" s="112"/>
      <c r="G64" s="113"/>
      <c r="H64" s="112"/>
      <c r="I64" s="114"/>
    </row>
    <row r="65" spans="1:9" ht="13.2" x14ac:dyDescent="0.25">
      <c r="A65" s="110"/>
      <c r="B65" s="111"/>
      <c r="C65" s="110"/>
      <c r="D65" s="112"/>
      <c r="E65" s="112"/>
      <c r="F65" s="112"/>
      <c r="G65" s="113"/>
      <c r="H65" s="112"/>
      <c r="I65" s="114"/>
    </row>
    <row r="66" spans="1:9" ht="13.2" x14ac:dyDescent="0.25">
      <c r="A66" s="110"/>
      <c r="B66" s="111"/>
      <c r="C66" s="110"/>
      <c r="D66" s="112"/>
      <c r="E66" s="112"/>
      <c r="F66" s="112"/>
      <c r="G66" s="113"/>
      <c r="H66" s="112"/>
      <c r="I66" s="114"/>
    </row>
    <row r="67" spans="1:9" ht="13.2" x14ac:dyDescent="0.25">
      <c r="A67" s="110"/>
      <c r="B67" s="111"/>
      <c r="C67" s="110"/>
      <c r="D67" s="112"/>
      <c r="E67" s="112"/>
      <c r="F67" s="112"/>
      <c r="G67" s="113"/>
      <c r="H67" s="112"/>
      <c r="I67" s="114"/>
    </row>
    <row r="68" spans="1:9" ht="13.2" x14ac:dyDescent="0.25">
      <c r="A68" s="110"/>
      <c r="B68" s="111"/>
      <c r="C68" s="110"/>
      <c r="D68" s="112"/>
      <c r="E68" s="112"/>
      <c r="F68" s="112"/>
      <c r="G68" s="113"/>
      <c r="H68" s="112"/>
      <c r="I68" s="114"/>
    </row>
    <row r="69" spans="1:9" ht="13.2" x14ac:dyDescent="0.25">
      <c r="A69" s="110"/>
      <c r="B69" s="111"/>
      <c r="C69" s="110"/>
      <c r="D69" s="112"/>
      <c r="E69" s="112"/>
      <c r="F69" s="112"/>
      <c r="G69" s="113"/>
      <c r="H69" s="112"/>
      <c r="I69" s="114"/>
    </row>
    <row r="70" spans="1:9" ht="13.2" x14ac:dyDescent="0.25">
      <c r="A70" s="110"/>
      <c r="B70" s="111"/>
      <c r="C70" s="110"/>
      <c r="D70" s="112"/>
      <c r="E70" s="112"/>
      <c r="F70" s="112"/>
      <c r="G70" s="113"/>
      <c r="H70" s="112"/>
      <c r="I70" s="114"/>
    </row>
    <row r="71" spans="1:9" ht="13.2" x14ac:dyDescent="0.25">
      <c r="B71" s="111"/>
      <c r="C71" s="110"/>
    </row>
  </sheetData>
  <mergeCells count="2">
    <mergeCell ref="A1:E1"/>
    <mergeCell ref="A3:B3"/>
  </mergeCells>
  <phoneticPr fontId="8" type="noConversion"/>
  <pageMargins left="0.59055118110236227" right="0.39370078740157483" top="0.43307086614173229" bottom="0.94488188976377963" header="0" footer="0.39370078740157483"/>
  <pageSetup paperSize="9" scale="77" fitToHeight="0" orientation="portrait" r:id="rId1"/>
  <headerFooter>
    <oddFooter xml:space="preserve">&amp;R&amp;"Neo Sans Light,Normal"&amp;7&amp;A - Pág.&amp;P de &amp;N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workbookViewId="0">
      <selection activeCell="B20" sqref="B20"/>
    </sheetView>
  </sheetViews>
  <sheetFormatPr defaultColWidth="9.109375" defaultRowHeight="10.199999999999999" x14ac:dyDescent="0.2"/>
  <cols>
    <col min="1" max="1" width="6.88671875" style="20" customWidth="1"/>
    <col min="2" max="2" width="58.33203125" style="21" customWidth="1"/>
    <col min="3" max="3" width="3.44140625" style="20" customWidth="1"/>
    <col min="4" max="6" width="9.33203125" style="22" customWidth="1"/>
    <col min="7" max="7" width="10" style="23" customWidth="1"/>
    <col min="8" max="8" width="9.33203125" style="22" customWidth="1"/>
    <col min="9" max="9" width="9.33203125" style="24" customWidth="1"/>
    <col min="10" max="16384" width="9.109375" style="19"/>
  </cols>
  <sheetData>
    <row r="1" spans="1:14" s="8" customFormat="1" ht="18.75" customHeight="1" x14ac:dyDescent="0.25">
      <c r="A1" s="53" t="str">
        <f>'Resumo Med'!A6:G6</f>
        <v xml:space="preserve">New Porto Caio_Cabinda Buildings   </v>
      </c>
      <c r="B1" s="54"/>
      <c r="C1" s="55"/>
      <c r="D1" s="55"/>
      <c r="E1" s="55"/>
      <c r="F1" s="64"/>
      <c r="G1" s="65"/>
      <c r="H1" s="66"/>
      <c r="I1" s="67"/>
    </row>
    <row r="2" spans="1:14" s="8" customFormat="1" ht="18.75" customHeight="1" x14ac:dyDescent="0.25">
      <c r="A2" s="68" t="str">
        <f>'Resumo Med'!A8:G8</f>
        <v xml:space="preserve">04_IS PS Building    </v>
      </c>
      <c r="B2" s="69"/>
      <c r="C2" s="55"/>
      <c r="D2" s="55"/>
      <c r="E2" s="70"/>
      <c r="F2" s="64"/>
      <c r="G2" s="65"/>
      <c r="H2" s="66"/>
      <c r="I2" s="67"/>
    </row>
    <row r="3" spans="1:14" s="8" customFormat="1" ht="18.75" customHeight="1" x14ac:dyDescent="0.25">
      <c r="A3" s="534" t="str">
        <f>'Cap.2'!A3:B3</f>
        <v xml:space="preserve">Execution Project  </v>
      </c>
      <c r="B3" s="534"/>
      <c r="C3" s="55"/>
      <c r="D3" s="55"/>
      <c r="E3" s="70"/>
      <c r="F3" s="72"/>
      <c r="G3" s="65"/>
      <c r="H3" s="73"/>
      <c r="I3" s="67"/>
    </row>
    <row r="4" spans="1:14" s="8" customFormat="1" ht="18.75" customHeight="1" x14ac:dyDescent="0.25">
      <c r="A4" s="324" t="str">
        <f>'Resumo Med'!A15:G15</f>
        <v>JANUARY 2025</v>
      </c>
      <c r="B4" s="351"/>
      <c r="C4" s="55"/>
      <c r="D4" s="55"/>
      <c r="E4" s="70"/>
      <c r="F4" s="72"/>
      <c r="G4" s="65"/>
      <c r="H4" s="73"/>
      <c r="I4" s="67"/>
    </row>
    <row r="5" spans="1:14" s="8" customFormat="1" ht="18.75" customHeight="1" x14ac:dyDescent="0.25">
      <c r="A5" s="71"/>
      <c r="B5" s="69"/>
      <c r="C5" s="55"/>
      <c r="D5" s="55"/>
      <c r="E5" s="70"/>
      <c r="F5" s="72"/>
      <c r="G5" s="65"/>
      <c r="H5" s="63"/>
      <c r="I5" s="46" t="s">
        <v>1</v>
      </c>
    </row>
    <row r="6" spans="1:14" s="8" customFormat="1" ht="35.25" customHeight="1" x14ac:dyDescent="0.2">
      <c r="A6" s="74" t="s">
        <v>0</v>
      </c>
      <c r="B6" s="75" t="s">
        <v>3</v>
      </c>
      <c r="C6" s="76" t="s">
        <v>2</v>
      </c>
      <c r="D6" s="77" t="s">
        <v>4</v>
      </c>
      <c r="E6" s="78" t="s">
        <v>5</v>
      </c>
      <c r="F6" s="77" t="s">
        <v>6</v>
      </c>
      <c r="G6" s="79" t="s">
        <v>7</v>
      </c>
      <c r="H6" s="80" t="s">
        <v>8</v>
      </c>
      <c r="I6" s="81" t="s">
        <v>9</v>
      </c>
    </row>
    <row r="7" spans="1:14" ht="13.2" x14ac:dyDescent="0.25">
      <c r="A7" s="82"/>
      <c r="B7" s="83"/>
      <c r="C7" s="84"/>
      <c r="D7" s="85"/>
      <c r="E7" s="85"/>
      <c r="F7" s="85"/>
      <c r="G7" s="85" t="str">
        <f>IF(C7=0,"",IF(AND(D7&lt;&gt;0,E7&lt;&gt;0,F7&lt;&gt;0),C7*D7*E7*F7,IF(AND(D7&lt;&gt;0,E7&lt;&gt;0,F7=0),C7*D7*E7,IF(AND(D7&lt;&gt;0,E7=0,F7&lt;&gt;0),C7*D7*F7,IF(AND(D7&lt;&gt;0,E7=0,F7=0,F7),C7*D7,"CORRIGIR")))))</f>
        <v/>
      </c>
      <c r="H7" s="85"/>
      <c r="I7" s="86"/>
    </row>
    <row r="8" spans="1:14" ht="15" customHeight="1" x14ac:dyDescent="0.25">
      <c r="A8" s="87" t="s">
        <v>32</v>
      </c>
      <c r="B8" s="88" t="str">
        <f>'Resumo Med'!D26</f>
        <v xml:space="preserve">- REBOOTS  </v>
      </c>
      <c r="C8" s="84"/>
      <c r="D8" s="85"/>
      <c r="E8" s="85"/>
      <c r="F8" s="85"/>
      <c r="G8" s="85" t="str">
        <f>IF(C8=0,"",IF(AND(D8&lt;&gt;0,E8&lt;&gt;0,F8&lt;&gt;0),C8*D8*E8*F8,IF(AND(D8&lt;&gt;0,E8&lt;&gt;0,F8=0),C8*D8*E8,IF(AND(D8&lt;&gt;0,E8=0,F8&lt;&gt;0),C8*D8*F8,IF(AND(D8&lt;&gt;0,E8=0,F8=0,F8),C8*D8,"CORRIGIR")))))</f>
        <v/>
      </c>
      <c r="H8" s="85"/>
      <c r="I8" s="86"/>
    </row>
    <row r="9" spans="1:14" ht="19.5" customHeight="1" x14ac:dyDescent="0.25">
      <c r="A9" s="89" t="s">
        <v>11</v>
      </c>
      <c r="B9" s="88" t="s">
        <v>229</v>
      </c>
      <c r="C9" s="84"/>
      <c r="D9" s="85"/>
      <c r="E9" s="85"/>
      <c r="F9" s="85"/>
      <c r="G9" s="85" t="str">
        <f>IF(C9=0,"",IF(AND(D9&lt;&gt;0,E9&lt;&gt;0,F9&lt;&gt;0),C9*D9*E9*F9,IF(AND(D9&lt;&gt;0,E9&lt;&gt;0,F9=0),C9*D9*E9,IF(AND(D9&lt;&gt;0,E9=0,F9&lt;&gt;0),C9*D9*F9,IF(AND(D9&lt;&gt;0,E9=0,F9=0,F9),C9*D9,"CORRIGIR")))))</f>
        <v/>
      </c>
      <c r="H9" s="85"/>
      <c r="I9" s="86"/>
    </row>
    <row r="10" spans="1:14" ht="81" customHeight="1" x14ac:dyDescent="0.2">
      <c r="A10" s="93" t="s">
        <v>12</v>
      </c>
      <c r="B10" s="215" t="s">
        <v>230</v>
      </c>
      <c r="C10" s="223"/>
      <c r="D10" s="223"/>
      <c r="E10" s="223"/>
      <c r="F10" s="223"/>
      <c r="G10" s="224"/>
      <c r="H10" s="223"/>
      <c r="I10" s="225"/>
    </row>
    <row r="11" spans="1:14" ht="15" customHeight="1" x14ac:dyDescent="0.25">
      <c r="A11" s="89"/>
      <c r="B11" s="150"/>
      <c r="C11" s="147"/>
      <c r="D11" s="148"/>
      <c r="E11" s="148"/>
      <c r="F11" s="148"/>
      <c r="G11" s="149"/>
      <c r="H11" s="85">
        <v>380.12</v>
      </c>
      <c r="I11" s="147"/>
      <c r="J11" s="439"/>
      <c r="K11" s="231"/>
      <c r="L11" s="231"/>
      <c r="M11" s="231"/>
      <c r="N11" s="231"/>
    </row>
    <row r="12" spans="1:14" ht="15" customHeight="1" x14ac:dyDescent="0.25">
      <c r="A12" s="89"/>
      <c r="B12" s="98"/>
      <c r="C12" s="230"/>
      <c r="D12" s="99"/>
      <c r="E12" s="99"/>
      <c r="F12" s="99"/>
      <c r="G12" s="226"/>
      <c r="H12" s="226"/>
      <c r="I12" s="167" t="s">
        <v>10</v>
      </c>
      <c r="M12" s="19">
        <v>224.1</v>
      </c>
    </row>
    <row r="13" spans="1:14" ht="15" customHeight="1" x14ac:dyDescent="0.25">
      <c r="A13" s="89"/>
      <c r="B13" s="98"/>
      <c r="C13" s="230"/>
      <c r="D13" s="99"/>
      <c r="E13" s="99"/>
      <c r="F13" s="99"/>
      <c r="G13" s="268"/>
      <c r="H13" s="268"/>
      <c r="I13" s="354">
        <f>H11</f>
        <v>380.12</v>
      </c>
      <c r="K13" s="22"/>
      <c r="L13" s="22"/>
      <c r="M13" s="22">
        <v>338.41</v>
      </c>
      <c r="N13" s="22"/>
    </row>
    <row r="14" spans="1:14" ht="15" customHeight="1" x14ac:dyDescent="0.25">
      <c r="A14" s="258" t="s">
        <v>13</v>
      </c>
      <c r="B14" s="88" t="s">
        <v>227</v>
      </c>
      <c r="C14" s="446"/>
      <c r="D14" s="268"/>
      <c r="E14" s="268"/>
      <c r="F14" s="268"/>
      <c r="G14" s="268"/>
      <c r="H14" s="268"/>
      <c r="I14" s="354"/>
      <c r="K14" s="22"/>
      <c r="L14" s="22"/>
      <c r="M14" s="490">
        <f>SUM(M12:M13)</f>
        <v>562.51</v>
      </c>
      <c r="N14" s="22"/>
    </row>
    <row r="15" spans="1:14" ht="87.75" customHeight="1" x14ac:dyDescent="0.25">
      <c r="A15" s="448" t="s">
        <v>14</v>
      </c>
      <c r="B15" s="215" t="s">
        <v>231</v>
      </c>
      <c r="C15" s="446"/>
      <c r="D15" s="268"/>
      <c r="E15" s="268"/>
      <c r="F15" s="268"/>
      <c r="G15" s="268"/>
      <c r="H15" s="268"/>
      <c r="I15" s="354"/>
      <c r="K15" s="22"/>
      <c r="L15" s="22"/>
      <c r="M15" s="22"/>
      <c r="N15" s="22"/>
    </row>
    <row r="16" spans="1:14" ht="15" customHeight="1" x14ac:dyDescent="0.25">
      <c r="A16" s="258"/>
      <c r="B16" s="424"/>
      <c r="C16" s="425"/>
      <c r="D16" s="426"/>
      <c r="E16" s="426"/>
      <c r="F16" s="426"/>
      <c r="G16" s="426"/>
      <c r="H16" s="426">
        <f>M14</f>
        <v>562.51</v>
      </c>
      <c r="I16" s="354"/>
      <c r="K16" s="22"/>
      <c r="L16" s="22"/>
      <c r="M16" s="22"/>
      <c r="N16" s="22"/>
    </row>
    <row r="17" spans="1:14" ht="15" customHeight="1" x14ac:dyDescent="0.25">
      <c r="A17" s="258"/>
      <c r="B17" s="316"/>
      <c r="C17" s="446"/>
      <c r="D17" s="268"/>
      <c r="E17" s="268"/>
      <c r="F17" s="268"/>
      <c r="G17" s="226"/>
      <c r="H17" s="226"/>
      <c r="I17" s="167" t="s">
        <v>10</v>
      </c>
      <c r="K17" s="22"/>
      <c r="L17" s="22"/>
      <c r="M17" s="22"/>
      <c r="N17" s="22"/>
    </row>
    <row r="18" spans="1:14" ht="15" customHeight="1" x14ac:dyDescent="0.25">
      <c r="A18" s="258"/>
      <c r="B18" s="316"/>
      <c r="C18" s="446"/>
      <c r="D18" s="268"/>
      <c r="E18" s="268"/>
      <c r="F18" s="268"/>
      <c r="G18" s="268"/>
      <c r="H18" s="268"/>
      <c r="I18" s="354">
        <f>H16</f>
        <v>562.51</v>
      </c>
      <c r="K18" s="22"/>
      <c r="L18" s="22"/>
      <c r="M18" s="22"/>
      <c r="N18" s="22"/>
    </row>
    <row r="19" spans="1:14" ht="13.2" x14ac:dyDescent="0.25">
      <c r="A19" s="233" t="s">
        <v>67</v>
      </c>
      <c r="B19" s="88" t="s">
        <v>232</v>
      </c>
      <c r="C19" s="234"/>
      <c r="D19" s="235"/>
      <c r="E19" s="235"/>
      <c r="F19" s="235"/>
      <c r="G19" s="235"/>
      <c r="H19" s="235"/>
      <c r="I19" s="236"/>
    </row>
    <row r="20" spans="1:14" ht="70.5" customHeight="1" x14ac:dyDescent="0.2">
      <c r="A20" s="393" t="s">
        <v>80</v>
      </c>
      <c r="B20" s="215" t="s">
        <v>233</v>
      </c>
      <c r="C20" s="223"/>
      <c r="D20" s="223"/>
      <c r="E20" s="223"/>
      <c r="F20" s="223"/>
      <c r="G20" s="224"/>
      <c r="H20" s="223"/>
      <c r="I20" s="225"/>
    </row>
    <row r="21" spans="1:14" ht="13.2" x14ac:dyDescent="0.25">
      <c r="A21" s="233"/>
      <c r="B21" s="150"/>
      <c r="C21" s="147"/>
      <c r="D21" s="148"/>
      <c r="E21" s="148"/>
      <c r="F21" s="148"/>
      <c r="G21" s="149"/>
      <c r="H21" s="85">
        <f>N24</f>
        <v>323.03999999999996</v>
      </c>
      <c r="I21" s="147"/>
      <c r="N21" s="19">
        <v>149.66</v>
      </c>
    </row>
    <row r="22" spans="1:14" ht="13.2" x14ac:dyDescent="0.25">
      <c r="A22" s="233"/>
      <c r="B22" s="98"/>
      <c r="C22" s="230"/>
      <c r="D22" s="99"/>
      <c r="E22" s="99"/>
      <c r="F22" s="99"/>
      <c r="G22" s="226"/>
      <c r="H22" s="226"/>
      <c r="I22" s="167" t="s">
        <v>10</v>
      </c>
      <c r="N22" s="19">
        <v>148.97999999999999</v>
      </c>
    </row>
    <row r="23" spans="1:14" ht="13.2" x14ac:dyDescent="0.25">
      <c r="A23" s="233"/>
      <c r="B23" s="98"/>
      <c r="C23" s="230"/>
      <c r="D23" s="99"/>
      <c r="E23" s="99"/>
      <c r="F23" s="99"/>
      <c r="G23" s="268"/>
      <c r="H23" s="268"/>
      <c r="I23" s="354">
        <f>H21</f>
        <v>323.03999999999996</v>
      </c>
      <c r="N23" s="19">
        <v>24.4</v>
      </c>
    </row>
    <row r="24" spans="1:14" ht="72" customHeight="1" x14ac:dyDescent="0.25">
      <c r="A24" s="233"/>
      <c r="B24" s="123"/>
      <c r="C24" s="234"/>
      <c r="D24" s="235"/>
      <c r="E24" s="235"/>
      <c r="F24" s="235"/>
      <c r="G24" s="235"/>
      <c r="H24" s="235"/>
      <c r="I24" s="236"/>
      <c r="N24" s="489">
        <f>SUM(N21:N23)</f>
        <v>323.03999999999996</v>
      </c>
    </row>
    <row r="25" spans="1:14" ht="13.2" x14ac:dyDescent="0.25">
      <c r="A25" s="233"/>
      <c r="B25" s="150"/>
      <c r="C25" s="315"/>
      <c r="D25" s="309"/>
      <c r="E25" s="309"/>
      <c r="F25" s="309"/>
      <c r="G25" s="309"/>
      <c r="H25" s="309"/>
      <c r="I25" s="310"/>
    </row>
    <row r="26" spans="1:14" ht="13.2" x14ac:dyDescent="0.25">
      <c r="A26" s="233"/>
      <c r="B26" s="273"/>
      <c r="C26" s="84"/>
      <c r="D26" s="85"/>
      <c r="E26" s="85"/>
      <c r="F26" s="85"/>
      <c r="G26" s="105"/>
      <c r="H26" s="105"/>
      <c r="I26" s="106"/>
    </row>
    <row r="27" spans="1:14" ht="13.2" x14ac:dyDescent="0.25">
      <c r="A27" s="233"/>
      <c r="B27" s="274"/>
      <c r="C27" s="84"/>
      <c r="D27" s="85"/>
      <c r="E27" s="85"/>
      <c r="F27" s="85"/>
      <c r="G27" s="85"/>
      <c r="H27" s="85"/>
      <c r="I27" s="86"/>
    </row>
    <row r="28" spans="1:14" ht="13.2" x14ac:dyDescent="0.25">
      <c r="A28" s="258"/>
      <c r="B28" s="316"/>
      <c r="C28" s="446"/>
      <c r="D28" s="268"/>
      <c r="E28" s="268"/>
      <c r="F28" s="268"/>
      <c r="G28" s="268"/>
      <c r="H28" s="268"/>
      <c r="I28" s="354"/>
    </row>
    <row r="29" spans="1:14" x14ac:dyDescent="0.2">
      <c r="A29" s="376"/>
      <c r="B29" s="375"/>
      <c r="C29" s="447"/>
      <c r="D29" s="377"/>
      <c r="E29" s="377"/>
      <c r="F29" s="377"/>
      <c r="G29" s="378"/>
      <c r="H29" s="377"/>
      <c r="I29" s="379"/>
    </row>
  </sheetData>
  <mergeCells count="1">
    <mergeCell ref="A3:B3"/>
  </mergeCells>
  <printOptions horizontalCentered="1"/>
  <pageMargins left="0.31496062992125984" right="0.11811023622047245" top="0.15748031496062992" bottom="0.35433070866141736" header="0.31496062992125984" footer="0.31496062992125984"/>
  <pageSetup paperSize="9" scale="5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showZeros="0" zoomScaleNormal="100" workbookViewId="0">
      <pane ySplit="6" topLeftCell="A7" activePane="bottomLeft" state="frozen"/>
      <selection pane="bottomLeft" activeCell="B9" sqref="B9"/>
    </sheetView>
  </sheetViews>
  <sheetFormatPr defaultColWidth="9.109375" defaultRowHeight="10.199999999999999" x14ac:dyDescent="0.2"/>
  <cols>
    <col min="1" max="1" width="6.88671875" style="20" customWidth="1"/>
    <col min="2" max="2" width="58.33203125" style="21" customWidth="1"/>
    <col min="3" max="3" width="3.44140625" style="20" customWidth="1"/>
    <col min="4" max="6" width="9.33203125" style="22" customWidth="1"/>
    <col min="7" max="7" width="10" style="23" customWidth="1"/>
    <col min="8" max="8" width="9.33203125" style="22" customWidth="1"/>
    <col min="9" max="9" width="9.33203125" style="24" customWidth="1"/>
    <col min="10" max="16384" width="9.109375" style="19"/>
  </cols>
  <sheetData>
    <row r="1" spans="1:12" s="8" customFormat="1" ht="18.75" customHeight="1" x14ac:dyDescent="0.25">
      <c r="A1" s="53" t="str">
        <f>'Resumo Med'!A6:G6</f>
        <v xml:space="preserve">New Porto Caio_Cabinda Buildings   </v>
      </c>
      <c r="B1" s="54"/>
      <c r="C1" s="55"/>
      <c r="D1" s="55"/>
      <c r="E1" s="55"/>
      <c r="F1" s="64"/>
      <c r="G1" s="65"/>
      <c r="H1" s="66"/>
      <c r="I1" s="67"/>
    </row>
    <row r="2" spans="1:12" s="8" customFormat="1" ht="18.75" customHeight="1" x14ac:dyDescent="0.25">
      <c r="A2" s="68" t="str">
        <f>'Resumo Med'!A8:G8</f>
        <v xml:space="preserve">04_IS PS Building    </v>
      </c>
      <c r="B2" s="69"/>
      <c r="C2" s="55"/>
      <c r="D2" s="55"/>
      <c r="E2" s="70"/>
      <c r="F2" s="64"/>
      <c r="G2" s="65"/>
      <c r="H2" s="66"/>
      <c r="I2" s="67"/>
    </row>
    <row r="3" spans="1:12" s="8" customFormat="1" ht="18.75" customHeight="1" x14ac:dyDescent="0.25">
      <c r="A3" s="532" t="str">
        <f>'Cap.3'!A3</f>
        <v xml:space="preserve">Execution Project  </v>
      </c>
      <c r="B3" s="532"/>
      <c r="C3" s="55"/>
      <c r="D3" s="55"/>
      <c r="E3" s="70"/>
      <c r="F3" s="72"/>
      <c r="G3" s="65"/>
      <c r="H3" s="73"/>
      <c r="I3" s="67"/>
    </row>
    <row r="4" spans="1:12" s="8" customFormat="1" ht="18.75" customHeight="1" x14ac:dyDescent="0.25">
      <c r="A4" s="352" t="str">
        <f>'Resumo Med'!A15:G15</f>
        <v>JANUARY 2025</v>
      </c>
      <c r="B4" s="350"/>
      <c r="C4" s="55"/>
      <c r="D4" s="55"/>
      <c r="E4" s="70"/>
      <c r="F4" s="72"/>
      <c r="G4" s="65"/>
      <c r="H4" s="73"/>
      <c r="I4" s="67"/>
    </row>
    <row r="5" spans="1:12" s="8" customFormat="1" ht="18.75" customHeight="1" x14ac:dyDescent="0.25">
      <c r="A5" s="71"/>
      <c r="B5" s="69"/>
      <c r="C5" s="55"/>
      <c r="D5" s="55"/>
      <c r="E5" s="70"/>
      <c r="F5" s="72"/>
      <c r="G5" s="65"/>
      <c r="H5" s="63"/>
      <c r="I5" s="46" t="s">
        <v>1</v>
      </c>
    </row>
    <row r="6" spans="1:12" s="8" customFormat="1" ht="35.25" customHeight="1" x14ac:dyDescent="0.2">
      <c r="A6" s="74" t="s">
        <v>0</v>
      </c>
      <c r="B6" s="75" t="s">
        <v>3</v>
      </c>
      <c r="C6" s="76" t="s">
        <v>2</v>
      </c>
      <c r="D6" s="77" t="s">
        <v>4</v>
      </c>
      <c r="E6" s="78" t="s">
        <v>5</v>
      </c>
      <c r="F6" s="77" t="s">
        <v>6</v>
      </c>
      <c r="G6" s="79" t="s">
        <v>7</v>
      </c>
      <c r="H6" s="80" t="s">
        <v>8</v>
      </c>
      <c r="I6" s="81" t="s">
        <v>9</v>
      </c>
    </row>
    <row r="7" spans="1:12" ht="13.2" x14ac:dyDescent="0.25">
      <c r="A7" s="82"/>
      <c r="B7" s="83"/>
      <c r="C7" s="84"/>
      <c r="D7" s="85"/>
      <c r="E7" s="85"/>
      <c r="F7" s="85"/>
      <c r="G7" s="85" t="str">
        <f>IF(C7=0,"",IF(AND(D7&lt;&gt;0,E7&lt;&gt;0,F7&lt;&gt;0),C7*D7*E7*F7,IF(AND(D7&lt;&gt;0,E7&lt;&gt;0,F7=0),C7*D7*E7,IF(AND(D7&lt;&gt;0,E7=0,F7&lt;&gt;0),C7*D7*F7,IF(AND(D7&lt;&gt;0,E7=0,F7=0,F7),C7*D7,"CORRIGIR")))))</f>
        <v/>
      </c>
      <c r="H7" s="85"/>
      <c r="I7" s="86"/>
    </row>
    <row r="8" spans="1:12" ht="20.25" customHeight="1" x14ac:dyDescent="0.25">
      <c r="A8" s="87" t="s">
        <v>33</v>
      </c>
      <c r="B8" s="88" t="str">
        <f>'Resumo Med'!D28</f>
        <v xml:space="preserve">- PAVEMENTS / FILLINGS  </v>
      </c>
      <c r="C8" s="84"/>
      <c r="D8" s="85"/>
      <c r="E8" s="85"/>
      <c r="F8" s="85"/>
      <c r="G8" s="85" t="str">
        <f>IF(C8=0,"",IF(AND(D8&lt;&gt;0,E8&lt;&gt;0,F8&lt;&gt;0),C8*D8*E8*F8,IF(AND(D8&lt;&gt;0,E8&lt;&gt;0,F8=0),C8*D8*E8,IF(AND(D8&lt;&gt;0,E8=0,F8&lt;&gt;0),C8*D8*F8,IF(AND(D8&lt;&gt;0,E8=0,F8=0,F8),C8*D8,"CORRIGIR")))))</f>
        <v/>
      </c>
      <c r="H8" s="85"/>
      <c r="I8" s="86"/>
    </row>
    <row r="9" spans="1:12" ht="13.2" x14ac:dyDescent="0.25">
      <c r="A9" s="87" t="s">
        <v>15</v>
      </c>
      <c r="B9" s="88" t="s">
        <v>251</v>
      </c>
      <c r="C9" s="84"/>
      <c r="D9" s="85"/>
      <c r="E9" s="85"/>
      <c r="F9" s="85"/>
      <c r="G9" s="85"/>
      <c r="H9" s="85"/>
      <c r="I9" s="86"/>
    </row>
    <row r="10" spans="1:12" ht="85.5" customHeight="1" x14ac:dyDescent="0.25">
      <c r="A10" s="95" t="s">
        <v>78</v>
      </c>
      <c r="B10" s="123" t="s">
        <v>234</v>
      </c>
      <c r="C10" s="84"/>
      <c r="D10" s="85"/>
      <c r="E10" s="85"/>
      <c r="F10" s="85"/>
      <c r="G10" s="85"/>
      <c r="H10" s="85"/>
      <c r="I10" s="86"/>
    </row>
    <row r="11" spans="1:12" ht="13.2" x14ac:dyDescent="0.25">
      <c r="A11" s="95"/>
      <c r="B11" s="237"/>
      <c r="C11" s="84"/>
      <c r="D11" s="85"/>
      <c r="E11" s="85"/>
      <c r="F11" s="85"/>
      <c r="G11" s="85"/>
      <c r="H11" s="85">
        <f>L17</f>
        <v>337.35</v>
      </c>
      <c r="I11" s="86"/>
    </row>
    <row r="12" spans="1:12" ht="13.2" x14ac:dyDescent="0.25">
      <c r="A12" s="93"/>
      <c r="B12" s="253"/>
      <c r="C12" s="84"/>
      <c r="D12" s="85"/>
      <c r="E12" s="85"/>
      <c r="F12" s="85"/>
      <c r="G12" s="85"/>
      <c r="H12" s="85"/>
      <c r="I12" s="86" t="s">
        <v>10</v>
      </c>
      <c r="L12" s="19">
        <v>116.96</v>
      </c>
    </row>
    <row r="13" spans="1:12" ht="13.2" x14ac:dyDescent="0.25">
      <c r="A13" s="93"/>
      <c r="B13" s="253"/>
      <c r="C13" s="84"/>
      <c r="D13" s="85"/>
      <c r="E13" s="85"/>
      <c r="F13" s="85"/>
      <c r="G13" s="101" t="str">
        <f>IF(C13=0,"",IF(AND(D13&lt;&gt;0,E13&lt;&gt;0,F13&lt;&gt;0),C13*D13*E13*F13,IF(AND(D13&lt;&gt;0,E13&lt;&gt;0,F13=0),C13*D13*E13,IF(AND(D13&lt;&gt;0,E13=0,F13&lt;&gt;0),C13*D13*F13,IF(AND(D13&lt;&gt;0,E13=0,F13=0,F13),C13*D13,"CORRIGIR")))))</f>
        <v/>
      </c>
      <c r="H13" s="101"/>
      <c r="I13" s="102">
        <f>H11</f>
        <v>337.35</v>
      </c>
      <c r="L13" s="19">
        <v>49.6</v>
      </c>
    </row>
    <row r="14" spans="1:12" ht="19.5" customHeight="1" x14ac:dyDescent="0.25">
      <c r="A14" s="87" t="s">
        <v>77</v>
      </c>
      <c r="B14" s="88" t="s">
        <v>235</v>
      </c>
      <c r="C14" s="84"/>
      <c r="D14" s="85"/>
      <c r="E14" s="85"/>
      <c r="F14" s="85"/>
      <c r="G14" s="85"/>
      <c r="H14" s="85"/>
      <c r="I14" s="86"/>
      <c r="L14" s="19">
        <v>12.8</v>
      </c>
    </row>
    <row r="15" spans="1:12" ht="60" customHeight="1" x14ac:dyDescent="0.25">
      <c r="A15" s="95" t="s">
        <v>79</v>
      </c>
      <c r="B15" s="123" t="s">
        <v>236</v>
      </c>
      <c r="C15" s="84"/>
      <c r="D15" s="85"/>
      <c r="E15" s="85"/>
      <c r="F15" s="85"/>
      <c r="G15" s="85"/>
      <c r="H15" s="85"/>
      <c r="I15" s="86"/>
      <c r="L15" s="19">
        <v>135.75</v>
      </c>
    </row>
    <row r="16" spans="1:12" ht="13.2" x14ac:dyDescent="0.25">
      <c r="A16" s="95"/>
      <c r="B16" s="237"/>
      <c r="C16" s="84"/>
      <c r="D16" s="85"/>
      <c r="E16" s="85"/>
      <c r="F16" s="85"/>
      <c r="G16" s="85"/>
      <c r="H16" s="85">
        <v>180.87</v>
      </c>
      <c r="I16" s="86"/>
      <c r="L16" s="19">
        <v>22.24</v>
      </c>
    </row>
    <row r="17" spans="1:14" ht="13.2" x14ac:dyDescent="0.25">
      <c r="A17" s="93"/>
      <c r="B17" s="253"/>
      <c r="C17" s="84"/>
      <c r="D17" s="85"/>
      <c r="E17" s="85"/>
      <c r="F17" s="85"/>
      <c r="G17" s="85"/>
      <c r="H17" s="85"/>
      <c r="I17" s="86" t="s">
        <v>10</v>
      </c>
      <c r="L17" s="489">
        <f>SUM(L12:L16)</f>
        <v>337.35</v>
      </c>
    </row>
    <row r="18" spans="1:14" ht="16.5" customHeight="1" x14ac:dyDescent="0.25">
      <c r="A18" s="93"/>
      <c r="B18" s="253"/>
      <c r="C18" s="84"/>
      <c r="D18" s="85"/>
      <c r="E18" s="85"/>
      <c r="F18" s="85"/>
      <c r="G18" s="101" t="str">
        <f>IF(C18=0,"",IF(AND(D18&lt;&gt;0,E18&lt;&gt;0,F18&lt;&gt;0),C18*D18*E18*F18,IF(AND(D18&lt;&gt;0,E18&lt;&gt;0,F18=0),C18*D18*E18,IF(AND(D18&lt;&gt;0,E18=0,F18&lt;&gt;0),C18*D18*F18,IF(AND(D18&lt;&gt;0,E18=0,F18=0,F18),C18*D18,"CORRIGIR")))))</f>
        <v/>
      </c>
      <c r="H18" s="101"/>
      <c r="I18" s="102">
        <f>H16</f>
        <v>180.87</v>
      </c>
    </row>
    <row r="19" spans="1:14" ht="63" customHeight="1" x14ac:dyDescent="0.25">
      <c r="A19" s="95" t="s">
        <v>90</v>
      </c>
      <c r="B19" s="123" t="s">
        <v>237</v>
      </c>
      <c r="C19" s="84"/>
      <c r="D19" s="85"/>
      <c r="E19" s="85"/>
      <c r="F19" s="85"/>
      <c r="G19" s="85"/>
      <c r="H19" s="85"/>
      <c r="I19" s="86"/>
      <c r="N19" s="491"/>
    </row>
    <row r="20" spans="1:14" ht="13.2" x14ac:dyDescent="0.25">
      <c r="A20" s="93"/>
      <c r="B20" s="237"/>
      <c r="C20" s="84"/>
      <c r="D20" s="85"/>
      <c r="E20" s="85"/>
      <c r="F20" s="85"/>
      <c r="G20" s="85"/>
      <c r="H20" s="85">
        <v>180.87</v>
      </c>
      <c r="I20" s="86"/>
      <c r="N20" s="491"/>
    </row>
    <row r="21" spans="1:14" ht="13.2" x14ac:dyDescent="0.25">
      <c r="A21" s="93"/>
      <c r="B21" s="253"/>
      <c r="C21" s="84"/>
      <c r="D21" s="85"/>
      <c r="E21" s="85"/>
      <c r="F21" s="85"/>
      <c r="G21" s="85"/>
      <c r="H21" s="85"/>
      <c r="I21" s="86" t="s">
        <v>10</v>
      </c>
    </row>
    <row r="22" spans="1:14" ht="17.25" customHeight="1" x14ac:dyDescent="0.25">
      <c r="A22" s="87"/>
      <c r="B22" s="253"/>
      <c r="C22" s="84"/>
      <c r="D22" s="85"/>
      <c r="E22" s="85"/>
      <c r="F22" s="85"/>
      <c r="G22" s="101" t="str">
        <f>IF(C22=0,"",IF(AND(D22&lt;&gt;0,E22&lt;&gt;0,F22&lt;&gt;0),C22*D22*E22*F22,IF(AND(D22&lt;&gt;0,E22&lt;&gt;0,F22=0),C22*D22*E22,IF(AND(D22&lt;&gt;0,E22=0,F22&lt;&gt;0),C22*D22*F22,IF(AND(D22&lt;&gt;0,E22=0,F22=0,F22),C22*D22,"CORRIGIR")))))</f>
        <v/>
      </c>
      <c r="H22" s="101"/>
      <c r="I22" s="102">
        <f>H20</f>
        <v>180.87</v>
      </c>
    </row>
    <row r="23" spans="1:14" ht="64.5" customHeight="1" x14ac:dyDescent="0.25">
      <c r="A23" s="95"/>
      <c r="B23" s="123"/>
      <c r="C23" s="84"/>
      <c r="D23" s="85"/>
      <c r="E23" s="85"/>
      <c r="F23" s="85"/>
      <c r="G23" s="85"/>
      <c r="H23" s="85"/>
      <c r="I23" s="86"/>
    </row>
    <row r="24" spans="1:14" ht="13.2" x14ac:dyDescent="0.25">
      <c r="A24" s="95"/>
      <c r="B24" s="237"/>
      <c r="C24" s="84"/>
      <c r="D24" s="85"/>
      <c r="E24" s="85"/>
      <c r="F24" s="85"/>
      <c r="G24" s="85"/>
      <c r="H24" s="85"/>
      <c r="I24" s="86"/>
    </row>
    <row r="25" spans="1:14" ht="13.2" x14ac:dyDescent="0.25">
      <c r="A25" s="93"/>
      <c r="B25" s="253"/>
      <c r="C25" s="84"/>
      <c r="D25" s="85"/>
      <c r="E25" s="85"/>
      <c r="F25" s="85"/>
      <c r="G25" s="85"/>
      <c r="H25" s="85"/>
      <c r="I25" s="86"/>
    </row>
    <row r="26" spans="1:14" ht="13.2" x14ac:dyDescent="0.25">
      <c r="A26" s="93"/>
      <c r="B26" s="253"/>
      <c r="C26" s="84"/>
      <c r="D26" s="85"/>
      <c r="E26" s="85"/>
      <c r="F26" s="85"/>
      <c r="G26" s="101"/>
      <c r="H26" s="101"/>
      <c r="I26" s="102"/>
    </row>
    <row r="27" spans="1:14" ht="13.2" x14ac:dyDescent="0.25">
      <c r="A27" s="93"/>
      <c r="B27" s="227"/>
      <c r="C27" s="84"/>
      <c r="D27" s="85"/>
      <c r="E27" s="85"/>
      <c r="F27" s="85"/>
      <c r="G27" s="85"/>
      <c r="H27" s="85"/>
      <c r="I27" s="86"/>
    </row>
    <row r="28" spans="1:14" ht="13.2" x14ac:dyDescent="0.25">
      <c r="A28" s="93"/>
      <c r="B28" s="227"/>
      <c r="C28" s="84"/>
      <c r="D28" s="85"/>
      <c r="E28" s="85"/>
      <c r="F28" s="85"/>
      <c r="G28" s="85"/>
      <c r="H28" s="85"/>
      <c r="I28" s="86"/>
    </row>
    <row r="29" spans="1:14" ht="13.2" x14ac:dyDescent="0.25">
      <c r="A29" s="93"/>
      <c r="B29" s="227"/>
      <c r="C29" s="84"/>
      <c r="D29" s="85"/>
      <c r="E29" s="85"/>
      <c r="F29" s="85"/>
      <c r="G29" s="85"/>
      <c r="H29" s="85"/>
      <c r="I29" s="86"/>
    </row>
    <row r="30" spans="1:14" ht="13.2" x14ac:dyDescent="0.25">
      <c r="A30" s="93"/>
      <c r="B30" s="227"/>
      <c r="C30" s="84"/>
      <c r="D30" s="85"/>
      <c r="E30" s="85"/>
      <c r="F30" s="85"/>
      <c r="G30" s="85"/>
      <c r="H30" s="85"/>
      <c r="I30" s="86"/>
    </row>
    <row r="31" spans="1:14" ht="13.2" x14ac:dyDescent="0.25">
      <c r="A31" s="93"/>
      <c r="B31" s="227"/>
      <c r="C31" s="84"/>
      <c r="D31" s="85"/>
      <c r="E31" s="85"/>
      <c r="F31" s="85"/>
      <c r="G31" s="85"/>
      <c r="H31" s="85"/>
      <c r="I31" s="86"/>
    </row>
    <row r="32" spans="1:14" ht="13.2" x14ac:dyDescent="0.25">
      <c r="A32" s="93"/>
      <c r="B32" s="227"/>
      <c r="C32" s="84"/>
      <c r="D32" s="85"/>
      <c r="E32" s="85"/>
      <c r="F32" s="85"/>
      <c r="G32" s="85"/>
      <c r="H32" s="85"/>
      <c r="I32" s="86"/>
    </row>
    <row r="33" spans="1:9" ht="13.2" x14ac:dyDescent="0.25">
      <c r="A33" s="93"/>
      <c r="B33" s="227"/>
      <c r="C33" s="84"/>
      <c r="D33" s="85"/>
      <c r="E33" s="85"/>
      <c r="F33" s="85"/>
      <c r="G33" s="85"/>
      <c r="H33" s="85"/>
      <c r="I33" s="86"/>
    </row>
    <row r="34" spans="1:9" x14ac:dyDescent="0.2">
      <c r="A34" s="204"/>
      <c r="B34" s="205"/>
      <c r="C34" s="204"/>
      <c r="D34" s="206"/>
      <c r="E34" s="206"/>
      <c r="F34" s="206"/>
      <c r="G34" s="207"/>
      <c r="H34" s="364"/>
      <c r="I34" s="365"/>
    </row>
  </sheetData>
  <mergeCells count="1">
    <mergeCell ref="A3:B3"/>
  </mergeCells>
  <phoneticPr fontId="8" type="noConversion"/>
  <pageMargins left="0.59055118110236227" right="0.39370078740157483" top="0.43307086614173229" bottom="0.94488188976377963" header="0" footer="0.39370078740157483"/>
  <pageSetup paperSize="9" scale="75" fitToHeight="0" orientation="portrait" r:id="rId1"/>
  <headerFooter>
    <oddFooter xml:space="preserve">&amp;R&amp;"Neo Sans Light,Normal"&amp;7&amp;A - Pág.&amp;P de &amp;N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8"/>
  <sheetViews>
    <sheetView showGridLines="0" showZeros="0" zoomScaleNormal="100" workbookViewId="0">
      <pane ySplit="6" topLeftCell="A7" activePane="bottomLeft" state="frozen"/>
      <selection pane="bottomLeft" activeCell="B9" sqref="B9"/>
    </sheetView>
  </sheetViews>
  <sheetFormatPr defaultColWidth="9.109375" defaultRowHeight="10.199999999999999" x14ac:dyDescent="0.2"/>
  <cols>
    <col min="1" max="1" width="6.88671875" style="20" customWidth="1"/>
    <col min="2" max="2" width="42.109375" style="21" customWidth="1"/>
    <col min="3" max="3" width="3.44140625" style="20" customWidth="1"/>
    <col min="4" max="6" width="9.33203125" style="22" customWidth="1"/>
    <col min="7" max="7" width="10" style="23" customWidth="1"/>
    <col min="8" max="8" width="9.33203125" style="22" customWidth="1"/>
    <col min="9" max="9" width="9.33203125" style="24" customWidth="1"/>
    <col min="10" max="16384" width="9.109375" style="19"/>
  </cols>
  <sheetData>
    <row r="1" spans="1:10" s="8" customFormat="1" ht="18.75" customHeight="1" x14ac:dyDescent="0.3">
      <c r="A1" s="53" t="str">
        <f>'Resumo Med'!A6:G6</f>
        <v xml:space="preserve">New Porto Caio_Cabinda Buildings   </v>
      </c>
      <c r="B1" s="54"/>
      <c r="C1" s="55"/>
      <c r="D1" s="55"/>
      <c r="E1" s="55"/>
      <c r="F1" s="56"/>
      <c r="G1" s="57"/>
      <c r="H1" s="58"/>
      <c r="I1" s="46"/>
    </row>
    <row r="2" spans="1:10" s="8" customFormat="1" ht="18.75" customHeight="1" x14ac:dyDescent="0.3">
      <c r="A2" s="38" t="str">
        <f>'Resumo Med'!A8:G8</f>
        <v xml:space="preserve">04_IS PS Building    </v>
      </c>
      <c r="B2" s="44"/>
      <c r="C2" s="45"/>
      <c r="D2" s="45"/>
      <c r="E2" s="47"/>
      <c r="F2" s="59"/>
      <c r="G2" s="60"/>
      <c r="H2" s="58"/>
      <c r="I2" s="61"/>
    </row>
    <row r="3" spans="1:10" s="8" customFormat="1" ht="18.75" customHeight="1" x14ac:dyDescent="0.3">
      <c r="A3" s="532" t="str">
        <f>'Cap.5'!A3</f>
        <v xml:space="preserve">Execution Project  </v>
      </c>
      <c r="B3" s="532"/>
      <c r="C3" s="45"/>
      <c r="D3" s="45"/>
      <c r="E3" s="47"/>
      <c r="F3" s="62"/>
      <c r="G3" s="60"/>
      <c r="H3" s="63"/>
      <c r="I3" s="46"/>
    </row>
    <row r="4" spans="1:10" s="8" customFormat="1" ht="18.75" customHeight="1" x14ac:dyDescent="0.3">
      <c r="A4" s="352" t="str">
        <f>'Resumo Med'!A15:G15</f>
        <v>JANUARY 2025</v>
      </c>
      <c r="B4" s="350"/>
      <c r="C4" s="45"/>
      <c r="D4" s="45"/>
      <c r="E4" s="47"/>
      <c r="F4" s="62"/>
      <c r="G4" s="60"/>
      <c r="H4" s="63"/>
      <c r="I4" s="46"/>
    </row>
    <row r="5" spans="1:10" s="8" customFormat="1" ht="18.75" customHeight="1" x14ac:dyDescent="0.3">
      <c r="A5" s="43"/>
      <c r="B5" s="44"/>
      <c r="C5" s="45"/>
      <c r="D5" s="45"/>
      <c r="E5" s="47"/>
      <c r="F5" s="62"/>
      <c r="G5" s="60"/>
      <c r="H5" s="63"/>
      <c r="I5" s="46" t="s">
        <v>1</v>
      </c>
    </row>
    <row r="6" spans="1:10" s="8" customFormat="1" ht="35.25" customHeight="1" x14ac:dyDescent="0.25">
      <c r="A6" s="74" t="s">
        <v>0</v>
      </c>
      <c r="B6" s="75" t="s">
        <v>3</v>
      </c>
      <c r="C6" s="76" t="s">
        <v>2</v>
      </c>
      <c r="D6" s="77" t="s">
        <v>4</v>
      </c>
      <c r="E6" s="78" t="s">
        <v>5</v>
      </c>
      <c r="F6" s="77" t="s">
        <v>6</v>
      </c>
      <c r="G6" s="79" t="s">
        <v>7</v>
      </c>
      <c r="H6" s="80" t="s">
        <v>8</v>
      </c>
      <c r="I6" s="81" t="s">
        <v>9</v>
      </c>
      <c r="J6" s="125"/>
    </row>
    <row r="7" spans="1:10" ht="13.2" x14ac:dyDescent="0.25">
      <c r="A7" s="82"/>
      <c r="B7" s="83"/>
      <c r="C7" s="84"/>
      <c r="D7" s="85"/>
      <c r="E7" s="85"/>
      <c r="F7" s="85"/>
      <c r="G7" s="85" t="str">
        <f>IF(C7=0,"",IF(AND(D7&lt;&gt;0,E7&lt;&gt;0,F7&lt;&gt;0),C7*D7*E7*F7,IF(AND(D7&lt;&gt;0,E7&lt;&gt;0,F7=0),C7*D7*E7,IF(AND(D7&lt;&gt;0,E7=0,F7&lt;&gt;0),C7*D7*F7,IF(AND(D7&lt;&gt;0,E7=0,F7=0,F7),C7*D7,"CORRIGIR")))))</f>
        <v/>
      </c>
      <c r="H7" s="85"/>
      <c r="I7" s="86"/>
      <c r="J7" s="125"/>
    </row>
    <row r="8" spans="1:10" ht="21.75" customHeight="1" x14ac:dyDescent="0.25">
      <c r="A8" s="126" t="s">
        <v>34</v>
      </c>
      <c r="B8" s="88" t="str">
        <f>'Resumo Med'!D30</f>
        <v xml:space="preserve">- WATERPROOFING / INSULATION </v>
      </c>
      <c r="C8" s="84"/>
      <c r="D8" s="85"/>
      <c r="E8" s="85"/>
      <c r="F8" s="85"/>
      <c r="G8" s="85" t="str">
        <f>IF(C8=0,"",IF(AND(D8&lt;&gt;0,E8&lt;&gt;0,F8&lt;&gt;0),C8*D8*E8*F8,IF(AND(D8&lt;&gt;0,E8&lt;&gt;0,F8=0),C8*D8*E8,IF(AND(D8&lt;&gt;0,E8=0,F8&lt;&gt;0),C8*D8*F8,IF(AND(D8&lt;&gt;0,E8=0,F8=0,F8),C8*D8,"CORRIGIR")))))</f>
        <v/>
      </c>
      <c r="H8" s="85"/>
      <c r="I8" s="86"/>
      <c r="J8" s="125"/>
    </row>
    <row r="9" spans="1:10" ht="18" customHeight="1" x14ac:dyDescent="0.25">
      <c r="A9" s="127" t="s">
        <v>35</v>
      </c>
      <c r="B9" s="88" t="s">
        <v>251</v>
      </c>
      <c r="C9" s="84"/>
      <c r="D9" s="85"/>
      <c r="E9" s="85"/>
      <c r="F9" s="85"/>
      <c r="G9" s="85" t="str">
        <f>IF(C9=0,"",IF(AND(D9&lt;&gt;0,E9&lt;&gt;0,F9&lt;&gt;0),C9*D9*E9*F9,IF(AND(D9&lt;&gt;0,E9&lt;&gt;0,F9=0),C9*D9*E9,IF(AND(D9&lt;&gt;0,E9=0,F9&lt;&gt;0),C9*D9*F9,IF(AND(D9&lt;&gt;0,E9=0,F9=0,F9),C9*D9,"CORRIGIR")))))</f>
        <v/>
      </c>
      <c r="H9" s="85"/>
      <c r="I9" s="86"/>
      <c r="J9" s="125"/>
    </row>
    <row r="10" spans="1:10" ht="101.25" customHeight="1" x14ac:dyDescent="0.25">
      <c r="A10" s="128" t="s">
        <v>60</v>
      </c>
      <c r="B10" s="130" t="s">
        <v>239</v>
      </c>
      <c r="C10" s="84"/>
      <c r="D10" s="85"/>
      <c r="E10" s="85"/>
      <c r="F10" s="85"/>
      <c r="G10" s="85"/>
      <c r="H10" s="85"/>
      <c r="I10" s="86"/>
      <c r="J10" s="125"/>
    </row>
    <row r="11" spans="1:10" ht="15" customHeight="1" x14ac:dyDescent="0.25">
      <c r="A11" s="127"/>
      <c r="B11" s="130"/>
      <c r="C11" s="84"/>
      <c r="D11" s="85"/>
      <c r="E11" s="85"/>
      <c r="F11" s="85"/>
      <c r="G11" s="133"/>
      <c r="H11" s="85">
        <f>'Cap.5'!H11</f>
        <v>337.35</v>
      </c>
      <c r="I11" s="86"/>
      <c r="J11" s="125"/>
    </row>
    <row r="12" spans="1:10" ht="15.75" customHeight="1" x14ac:dyDescent="0.3">
      <c r="A12" s="127"/>
      <c r="B12" s="130"/>
      <c r="C12" s="84"/>
      <c r="D12" s="85"/>
      <c r="E12" s="85"/>
      <c r="F12" s="85"/>
      <c r="G12" s="105" t="str">
        <f t="shared" ref="G12" si="0">IF(C12=0,"",IF(AND(D12&lt;&gt;0,E12&lt;&gt;0,F12&lt;&gt;0),C12*D12*E12*F12,IF(AND(D12&lt;&gt;0,E12&lt;&gt;0,F12=0),C12*D12*E12,IF(AND(D12&lt;&gt;0,E12=0,F12&lt;&gt;0),C12*D12*F12,IF(AND(D12&lt;&gt;0,E12=0,F12=0,F12),C12*D12,"CORRIGIR")))))</f>
        <v/>
      </c>
      <c r="H12" s="105"/>
      <c r="I12" s="106" t="s">
        <v>26</v>
      </c>
      <c r="J12" s="125"/>
    </row>
    <row r="13" spans="1:10" ht="17.25" customHeight="1" x14ac:dyDescent="0.25">
      <c r="A13" s="127"/>
      <c r="B13" s="130"/>
      <c r="C13" s="84"/>
      <c r="D13" s="85"/>
      <c r="E13" s="85"/>
      <c r="F13" s="85"/>
      <c r="G13" s="85"/>
      <c r="H13" s="85"/>
      <c r="I13" s="102">
        <f>H11</f>
        <v>337.35</v>
      </c>
      <c r="J13" s="125"/>
    </row>
    <row r="14" spans="1:10" ht="65.25" customHeight="1" x14ac:dyDescent="0.25">
      <c r="A14" s="129" t="s">
        <v>72</v>
      </c>
      <c r="B14" s="130" t="s">
        <v>240</v>
      </c>
      <c r="C14" s="84"/>
      <c r="D14" s="85"/>
      <c r="E14" s="85"/>
      <c r="F14" s="85"/>
      <c r="G14" s="85" t="str">
        <f>IF(C14=0,"",IF(AND(D14&lt;&gt;0,E14&lt;&gt;0,F14&lt;&gt;0),C14*D14*E14*F14,IF(AND(D14&lt;&gt;0,E14&lt;&gt;0,F14=0),C14*D14*E14,IF(AND(D14&lt;&gt;0,E14=0,F14&lt;&gt;0),C14*D14*F14,IF(AND(D14&lt;&gt;0,E14=0,F14=0,F14),C14*D14,"CORRIGIR")))))</f>
        <v/>
      </c>
      <c r="H14" s="85"/>
      <c r="I14" s="86"/>
      <c r="J14" s="125"/>
    </row>
    <row r="15" spans="1:10" ht="18" customHeight="1" x14ac:dyDescent="0.25">
      <c r="A15" s="129"/>
      <c r="B15" s="150"/>
      <c r="C15" s="151"/>
      <c r="D15" s="152"/>
      <c r="E15" s="152"/>
      <c r="F15" s="152"/>
      <c r="G15" s="133"/>
      <c r="H15" s="85">
        <f>'Cap.5'!H11</f>
        <v>337.35</v>
      </c>
      <c r="I15" s="86"/>
      <c r="J15" s="125"/>
    </row>
    <row r="16" spans="1:10" ht="13.8" x14ac:dyDescent="0.3">
      <c r="A16" s="370"/>
      <c r="B16" s="318"/>
      <c r="C16" s="315"/>
      <c r="D16" s="309"/>
      <c r="E16" s="309"/>
      <c r="F16" s="309"/>
      <c r="G16" s="105" t="str">
        <f t="shared" ref="G16" si="1">IF(C16=0,"",IF(AND(D16&lt;&gt;0,E16&lt;&gt;0,F16&lt;&gt;0),C16*D16*E16*F16,IF(AND(D16&lt;&gt;0,E16&lt;&gt;0,F16=0),C16*D16*E16,IF(AND(D16&lt;&gt;0,E16=0,F16&lt;&gt;0),C16*D16*F16,IF(AND(D16&lt;&gt;0,E16=0,F16=0,F16),C16*D16,"CORRIGIR")))))</f>
        <v/>
      </c>
      <c r="H16" s="105"/>
      <c r="I16" s="106" t="s">
        <v>26</v>
      </c>
      <c r="J16" s="125"/>
    </row>
    <row r="17" spans="1:12" ht="13.2" x14ac:dyDescent="0.25">
      <c r="A17" s="370"/>
      <c r="B17" s="318"/>
      <c r="C17" s="315"/>
      <c r="D17" s="309"/>
      <c r="E17" s="309"/>
      <c r="F17" s="309"/>
      <c r="G17" s="85"/>
      <c r="H17" s="85"/>
      <c r="I17" s="102">
        <f>H15</f>
        <v>337.35</v>
      </c>
      <c r="J17" s="125"/>
    </row>
    <row r="18" spans="1:12" ht="13.2" x14ac:dyDescent="0.25">
      <c r="A18" s="370"/>
      <c r="B18" s="367"/>
      <c r="C18" s="366"/>
      <c r="D18" s="368"/>
      <c r="E18" s="368"/>
      <c r="F18" s="368"/>
      <c r="G18" s="309"/>
      <c r="H18" s="309"/>
      <c r="I18" s="310"/>
      <c r="J18" s="125"/>
    </row>
    <row r="19" spans="1:12" ht="13.2" x14ac:dyDescent="0.25">
      <c r="A19" s="483" t="s">
        <v>64</v>
      </c>
      <c r="B19" s="88" t="s">
        <v>229</v>
      </c>
      <c r="C19" s="366"/>
      <c r="D19" s="368"/>
      <c r="E19" s="368"/>
      <c r="F19" s="368"/>
      <c r="G19" s="309"/>
      <c r="H19" s="309"/>
      <c r="I19" s="310"/>
      <c r="J19" s="125"/>
    </row>
    <row r="20" spans="1:12" ht="52.8" x14ac:dyDescent="0.25">
      <c r="A20" s="370" t="s">
        <v>65</v>
      </c>
      <c r="B20" s="130" t="s">
        <v>241</v>
      </c>
      <c r="C20" s="200"/>
      <c r="D20" s="202"/>
      <c r="E20" s="202"/>
      <c r="F20" s="202"/>
      <c r="G20" s="203"/>
      <c r="H20" s="202"/>
      <c r="I20" s="166"/>
      <c r="J20" s="125"/>
      <c r="L20" s="19">
        <v>22.68</v>
      </c>
    </row>
    <row r="21" spans="1:12" ht="13.2" x14ac:dyDescent="0.25">
      <c r="A21" s="370"/>
      <c r="B21" s="165"/>
      <c r="C21" s="200"/>
      <c r="D21" s="202"/>
      <c r="E21" s="202"/>
      <c r="F21" s="202"/>
      <c r="G21" s="133"/>
      <c r="H21" s="85">
        <f>L24</f>
        <v>68.86</v>
      </c>
      <c r="I21" s="86"/>
      <c r="J21" s="125"/>
      <c r="L21" s="19">
        <v>22.68</v>
      </c>
    </row>
    <row r="22" spans="1:12" ht="13.8" x14ac:dyDescent="0.3">
      <c r="A22" s="370"/>
      <c r="B22" s="201"/>
      <c r="C22" s="200"/>
      <c r="D22" s="202"/>
      <c r="E22" s="202"/>
      <c r="F22" s="202"/>
      <c r="G22" s="105" t="str">
        <f t="shared" ref="G22" si="2">IF(C22=0,"",IF(AND(D22&lt;&gt;0,E22&lt;&gt;0,F22&lt;&gt;0),C22*D22*E22*F22,IF(AND(D22&lt;&gt;0,E22&lt;&gt;0,F22=0),C22*D22*E22,IF(AND(D22&lt;&gt;0,E22=0,F22&lt;&gt;0),C22*D22*F22,IF(AND(D22&lt;&gt;0,E22=0,F22=0,F22),C22*D22,"CORRIGIR")))))</f>
        <v/>
      </c>
      <c r="H22" s="105"/>
      <c r="I22" s="106" t="s">
        <v>26</v>
      </c>
      <c r="J22" s="125"/>
      <c r="L22" s="19">
        <v>11.75</v>
      </c>
    </row>
    <row r="23" spans="1:12" ht="13.2" x14ac:dyDescent="0.25">
      <c r="A23" s="370"/>
      <c r="B23" s="201"/>
      <c r="C23" s="200"/>
      <c r="D23" s="202"/>
      <c r="E23" s="202"/>
      <c r="F23" s="202"/>
      <c r="G23" s="85"/>
      <c r="H23" s="85"/>
      <c r="I23" s="102">
        <f>H21</f>
        <v>68.86</v>
      </c>
      <c r="J23" s="125"/>
      <c r="L23" s="19">
        <v>11.75</v>
      </c>
    </row>
    <row r="24" spans="1:12" ht="64.5" customHeight="1" x14ac:dyDescent="0.25">
      <c r="A24" s="128" t="s">
        <v>91</v>
      </c>
      <c r="B24" s="130" t="s">
        <v>242</v>
      </c>
      <c r="C24" s="200"/>
      <c r="D24" s="202"/>
      <c r="E24" s="202"/>
      <c r="F24" s="202"/>
      <c r="G24" s="203"/>
      <c r="H24" s="202"/>
      <c r="I24" s="166"/>
      <c r="J24" s="125"/>
      <c r="L24" s="489">
        <f>SUM(L20:L23)</f>
        <v>68.86</v>
      </c>
    </row>
    <row r="25" spans="1:12" ht="13.2" x14ac:dyDescent="0.25">
      <c r="A25" s="128"/>
      <c r="B25" s="165"/>
      <c r="C25" s="200"/>
      <c r="D25" s="202"/>
      <c r="E25" s="202"/>
      <c r="F25" s="202"/>
      <c r="G25" s="133"/>
      <c r="H25" s="85">
        <f>L24</f>
        <v>68.86</v>
      </c>
      <c r="I25" s="86"/>
      <c r="J25" s="125"/>
    </row>
    <row r="26" spans="1:12" ht="13.8" x14ac:dyDescent="0.3">
      <c r="A26" s="128"/>
      <c r="B26" s="201"/>
      <c r="C26" s="200"/>
      <c r="D26" s="202"/>
      <c r="E26" s="202"/>
      <c r="F26" s="202"/>
      <c r="G26" s="105" t="str">
        <f t="shared" ref="G26" si="3">IF(C26=0,"",IF(AND(D26&lt;&gt;0,E26&lt;&gt;0,F26&lt;&gt;0),C26*D26*E26*F26,IF(AND(D26&lt;&gt;0,E26&lt;&gt;0,F26=0),C26*D26*E26,IF(AND(D26&lt;&gt;0,E26=0,F26&lt;&gt;0),C26*D26*F26,IF(AND(D26&lt;&gt;0,E26=0,F26=0,F26),C26*D26,"CORRIGIR")))))</f>
        <v/>
      </c>
      <c r="H26" s="105"/>
      <c r="I26" s="106" t="s">
        <v>26</v>
      </c>
      <c r="J26" s="125"/>
    </row>
    <row r="27" spans="1:12" ht="13.2" x14ac:dyDescent="0.25">
      <c r="A27" s="128"/>
      <c r="B27" s="201"/>
      <c r="C27" s="200"/>
      <c r="D27" s="202"/>
      <c r="E27" s="202"/>
      <c r="F27" s="202"/>
      <c r="G27" s="85"/>
      <c r="H27" s="85"/>
      <c r="I27" s="102">
        <f>H25</f>
        <v>68.86</v>
      </c>
      <c r="J27" s="125"/>
    </row>
    <row r="28" spans="1:12" ht="99.75" customHeight="1" x14ac:dyDescent="0.25">
      <c r="A28" s="128" t="s">
        <v>92</v>
      </c>
      <c r="B28" s="130" t="s">
        <v>243</v>
      </c>
      <c r="C28" s="200"/>
      <c r="D28" s="202"/>
      <c r="E28" s="202"/>
      <c r="F28" s="202"/>
      <c r="G28" s="203"/>
      <c r="H28" s="202"/>
      <c r="I28" s="166"/>
      <c r="J28" s="125"/>
    </row>
    <row r="29" spans="1:12" ht="13.2" x14ac:dyDescent="0.25">
      <c r="A29" s="128"/>
      <c r="B29" s="165"/>
      <c r="C29" s="200"/>
      <c r="D29" s="202"/>
      <c r="E29" s="202"/>
      <c r="F29" s="202"/>
      <c r="G29" s="133"/>
      <c r="H29" s="85">
        <f>L24</f>
        <v>68.86</v>
      </c>
      <c r="I29" s="86"/>
      <c r="J29" s="125"/>
    </row>
    <row r="30" spans="1:12" ht="13.8" x14ac:dyDescent="0.3">
      <c r="A30" s="128"/>
      <c r="B30" s="201"/>
      <c r="C30" s="200"/>
      <c r="D30" s="202"/>
      <c r="E30" s="202"/>
      <c r="F30" s="202"/>
      <c r="G30" s="105" t="str">
        <f t="shared" ref="G30" si="4">IF(C30=0,"",IF(AND(D30&lt;&gt;0,E30&lt;&gt;0,F30&lt;&gt;0),C30*D30*E30*F30,IF(AND(D30&lt;&gt;0,E30&lt;&gt;0,F30=0),C30*D30*E30,IF(AND(D30&lt;&gt;0,E30=0,F30&lt;&gt;0),C30*D30*F30,IF(AND(D30&lt;&gt;0,E30=0,F30=0,F30),C30*D30,"CORRIGIR")))))</f>
        <v/>
      </c>
      <c r="H30" s="105"/>
      <c r="I30" s="106" t="s">
        <v>26</v>
      </c>
      <c r="J30" s="125"/>
    </row>
    <row r="31" spans="1:12" ht="13.2" x14ac:dyDescent="0.25">
      <c r="A31" s="128"/>
      <c r="B31" s="201"/>
      <c r="C31" s="200"/>
      <c r="D31" s="202"/>
      <c r="E31" s="202"/>
      <c r="F31" s="202"/>
      <c r="G31" s="85"/>
      <c r="H31" s="85"/>
      <c r="I31" s="102">
        <f>H29</f>
        <v>68.86</v>
      </c>
      <c r="J31" s="125"/>
    </row>
    <row r="32" spans="1:12" ht="20.25" customHeight="1" x14ac:dyDescent="0.2">
      <c r="A32" s="127" t="s">
        <v>73</v>
      </c>
      <c r="B32" s="88" t="s">
        <v>238</v>
      </c>
      <c r="C32" s="200"/>
      <c r="D32" s="202"/>
      <c r="E32" s="202"/>
      <c r="F32" s="202"/>
      <c r="G32" s="203"/>
      <c r="H32" s="202"/>
      <c r="I32" s="166"/>
    </row>
    <row r="33" spans="1:9" ht="105" customHeight="1" x14ac:dyDescent="0.2">
      <c r="A33" s="484" t="s">
        <v>74</v>
      </c>
      <c r="B33" s="372" t="s">
        <v>244</v>
      </c>
      <c r="C33" s="366"/>
      <c r="D33" s="368"/>
      <c r="E33" s="368"/>
      <c r="F33" s="368"/>
      <c r="G33" s="369"/>
      <c r="H33" s="368"/>
      <c r="I33" s="371"/>
    </row>
    <row r="34" spans="1:9" ht="15" customHeight="1" x14ac:dyDescent="0.25">
      <c r="A34" s="485"/>
      <c r="B34" s="103"/>
      <c r="C34" s="200"/>
      <c r="D34" s="202"/>
      <c r="E34" s="202"/>
      <c r="F34" s="202"/>
      <c r="G34" s="308"/>
      <c r="H34" s="309">
        <f>'Cap.5'!H16</f>
        <v>180.87</v>
      </c>
      <c r="I34" s="310"/>
    </row>
    <row r="35" spans="1:9" ht="15" customHeight="1" x14ac:dyDescent="0.3">
      <c r="A35" s="485"/>
      <c r="B35" s="103"/>
      <c r="C35" s="200"/>
      <c r="D35" s="202"/>
      <c r="E35" s="202"/>
      <c r="F35" s="202"/>
      <c r="G35" s="373" t="str">
        <f t="shared" ref="G35" si="5">IF(C35=0,"",IF(AND(D35&lt;&gt;0,E35&lt;&gt;0,F35&lt;&gt;0),C35*D35*E35*F35,IF(AND(D35&lt;&gt;0,E35&lt;&gt;0,F35=0),C35*D35*E35,IF(AND(D35&lt;&gt;0,E35=0,F35&lt;&gt;0),C35*D35*F35,IF(AND(D35&lt;&gt;0,E35=0,F35=0,F35),C35*D35,"CORRIGIR")))))</f>
        <v/>
      </c>
      <c r="H35" s="373"/>
      <c r="I35" s="374" t="s">
        <v>26</v>
      </c>
    </row>
    <row r="36" spans="1:9" ht="15" customHeight="1" x14ac:dyDescent="0.25">
      <c r="A36" s="485"/>
      <c r="B36" s="103"/>
      <c r="C36" s="200"/>
      <c r="D36" s="202"/>
      <c r="E36" s="202"/>
      <c r="F36" s="202"/>
      <c r="G36" s="309"/>
      <c r="H36" s="309"/>
      <c r="I36" s="102">
        <f>H34</f>
        <v>180.87</v>
      </c>
    </row>
    <row r="37" spans="1:9" ht="104.25" customHeight="1" x14ac:dyDescent="0.2">
      <c r="A37" s="486" t="s">
        <v>75</v>
      </c>
      <c r="B37" s="372" t="s">
        <v>245</v>
      </c>
      <c r="C37" s="366"/>
      <c r="D37" s="368"/>
      <c r="E37" s="368"/>
      <c r="F37" s="368"/>
      <c r="G37" s="369"/>
      <c r="H37" s="368"/>
      <c r="I37" s="371"/>
    </row>
    <row r="38" spans="1:9" ht="13.2" x14ac:dyDescent="0.25">
      <c r="A38" s="48"/>
      <c r="B38" s="367"/>
      <c r="C38" s="366"/>
      <c r="D38" s="368"/>
      <c r="E38" s="368"/>
      <c r="F38" s="368"/>
      <c r="G38" s="308"/>
      <c r="H38" s="309">
        <f>H34</f>
        <v>180.87</v>
      </c>
      <c r="I38" s="310"/>
    </row>
    <row r="39" spans="1:9" ht="13.8" x14ac:dyDescent="0.3">
      <c r="A39" s="48"/>
      <c r="B39" s="367"/>
      <c r="C39" s="366"/>
      <c r="D39" s="368"/>
      <c r="E39" s="368"/>
      <c r="F39" s="368"/>
      <c r="G39" s="373" t="str">
        <f t="shared" ref="G39" si="6">IF(C39=0,"",IF(AND(D39&lt;&gt;0,E39&lt;&gt;0,F39&lt;&gt;0),C39*D39*E39*F39,IF(AND(D39&lt;&gt;0,E39&lt;&gt;0,F39=0),C39*D39*E39,IF(AND(D39&lt;&gt;0,E39=0,F39&lt;&gt;0),C39*D39*F39,IF(AND(D39&lt;&gt;0,E39=0,F39=0,F39),C39*D39,"CORRIGIR")))))</f>
        <v/>
      </c>
      <c r="H39" s="373"/>
      <c r="I39" s="374" t="s">
        <v>26</v>
      </c>
    </row>
    <row r="40" spans="1:9" ht="13.2" x14ac:dyDescent="0.25">
      <c r="A40" s="48"/>
      <c r="B40" s="367"/>
      <c r="C40" s="366"/>
      <c r="D40" s="368"/>
      <c r="E40" s="368"/>
      <c r="F40" s="368"/>
      <c r="G40" s="309"/>
      <c r="H40" s="309"/>
      <c r="I40" s="102">
        <f t="shared" ref="I40" si="7">H38</f>
        <v>180.87</v>
      </c>
    </row>
    <row r="41" spans="1:9" ht="119.25" customHeight="1" x14ac:dyDescent="0.2">
      <c r="A41" s="486" t="s">
        <v>76</v>
      </c>
      <c r="B41" s="372" t="s">
        <v>246</v>
      </c>
      <c r="C41" s="366"/>
      <c r="D41" s="368"/>
      <c r="E41" s="368"/>
      <c r="F41" s="368"/>
      <c r="G41" s="369"/>
      <c r="H41" s="368"/>
      <c r="I41" s="371"/>
    </row>
    <row r="42" spans="1:9" ht="13.2" x14ac:dyDescent="0.25">
      <c r="B42" s="367"/>
      <c r="C42" s="366"/>
      <c r="D42" s="368"/>
      <c r="E42" s="368"/>
      <c r="F42" s="368"/>
      <c r="G42" s="308"/>
      <c r="H42" s="309">
        <f>H38</f>
        <v>180.87</v>
      </c>
      <c r="I42" s="310"/>
    </row>
    <row r="43" spans="1:9" ht="13.8" x14ac:dyDescent="0.3">
      <c r="B43" s="367"/>
      <c r="C43" s="366"/>
      <c r="D43" s="368"/>
      <c r="E43" s="368"/>
      <c r="F43" s="368"/>
      <c r="G43" s="373" t="str">
        <f t="shared" ref="G43" si="8">IF(C43=0,"",IF(AND(D43&lt;&gt;0,E43&lt;&gt;0,F43&lt;&gt;0),C43*D43*E43*F43,IF(AND(D43&lt;&gt;0,E43&lt;&gt;0,F43=0),C43*D43*E43,IF(AND(D43&lt;&gt;0,E43=0,F43&lt;&gt;0),C43*D43*F43,IF(AND(D43&lt;&gt;0,E43=0,F43=0,F43),C43*D43,"CORRIGIR")))))</f>
        <v/>
      </c>
      <c r="H43" s="373"/>
      <c r="I43" s="374" t="s">
        <v>26</v>
      </c>
    </row>
    <row r="44" spans="1:9" ht="13.2" x14ac:dyDescent="0.25">
      <c r="B44" s="367"/>
      <c r="C44" s="366"/>
      <c r="D44" s="368"/>
      <c r="E44" s="368"/>
      <c r="F44" s="368"/>
      <c r="G44" s="309"/>
      <c r="H44" s="309"/>
      <c r="I44" s="102">
        <f t="shared" ref="I44" si="9">H42</f>
        <v>180.87</v>
      </c>
    </row>
    <row r="45" spans="1:9" x14ac:dyDescent="0.2">
      <c r="B45" s="367"/>
      <c r="C45" s="366"/>
      <c r="D45" s="368"/>
      <c r="E45" s="368"/>
      <c r="F45" s="368"/>
      <c r="G45" s="369"/>
      <c r="H45" s="368"/>
      <c r="I45" s="371"/>
    </row>
    <row r="46" spans="1:9" x14ac:dyDescent="0.2">
      <c r="B46" s="367"/>
      <c r="C46" s="366"/>
      <c r="D46" s="368"/>
      <c r="E46" s="368"/>
      <c r="F46" s="368"/>
      <c r="G46" s="369"/>
      <c r="H46" s="368"/>
      <c r="I46" s="371"/>
    </row>
    <row r="47" spans="1:9" x14ac:dyDescent="0.2">
      <c r="B47" s="367"/>
      <c r="C47" s="366"/>
      <c r="D47" s="368"/>
      <c r="E47" s="368"/>
      <c r="F47" s="368"/>
      <c r="G47" s="369"/>
      <c r="H47" s="368"/>
      <c r="I47" s="371"/>
    </row>
    <row r="48" spans="1:9" x14ac:dyDescent="0.2">
      <c r="B48" s="375"/>
      <c r="C48" s="376"/>
      <c r="D48" s="377"/>
      <c r="E48" s="377"/>
      <c r="F48" s="377"/>
      <c r="G48" s="378"/>
      <c r="H48" s="377"/>
      <c r="I48" s="379"/>
    </row>
  </sheetData>
  <mergeCells count="1">
    <mergeCell ref="A3:B3"/>
  </mergeCells>
  <phoneticPr fontId="8" type="noConversion"/>
  <pageMargins left="0.59055118110236227" right="0.39370078740157483" top="0.43307086614173229" bottom="0.94488188976377963" header="0" footer="0.39370078740157483"/>
  <pageSetup paperSize="9" scale="87" fitToHeight="0" orientation="portrait" r:id="rId1"/>
  <headerFooter>
    <oddFooter xml:space="preserve">&amp;R&amp;"Neo Sans Light,Normal"&amp;7&amp;A - Pág.&amp;P de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19</vt:i4>
      </vt:variant>
      <vt:variant>
        <vt:lpstr>Intervalos com nome</vt:lpstr>
      </vt:variant>
      <vt:variant>
        <vt:i4>29</vt:i4>
      </vt:variant>
    </vt:vector>
  </HeadingPairs>
  <TitlesOfParts>
    <vt:vector size="48" baseType="lpstr">
      <vt:lpstr>Resumo Med</vt:lpstr>
      <vt:lpstr>Cap.1</vt:lpstr>
      <vt:lpstr>Cap.2</vt:lpstr>
      <vt:lpstr>Cap.3</vt:lpstr>
      <vt:lpstr>Cap.4</vt:lpstr>
      <vt:lpstr>Cap.5</vt:lpstr>
      <vt:lpstr>Cap.6</vt:lpstr>
      <vt:lpstr>Cap.7</vt:lpstr>
      <vt:lpstr>Cap.8</vt:lpstr>
      <vt:lpstr>Cap.9</vt:lpstr>
      <vt:lpstr>Cap.10</vt:lpstr>
      <vt:lpstr>Cap.11</vt:lpstr>
      <vt:lpstr>Cap.12</vt:lpstr>
      <vt:lpstr>Cap.13</vt:lpstr>
      <vt:lpstr>Cap. 14</vt:lpstr>
      <vt:lpstr>Cap.15</vt:lpstr>
      <vt:lpstr>Cap.16</vt:lpstr>
      <vt:lpstr>Cap.17</vt:lpstr>
      <vt:lpstr>ARQ </vt:lpstr>
      <vt:lpstr>'ARQ '!Área_de_Impressão</vt:lpstr>
      <vt:lpstr>'ARQ '!Print_Area</vt:lpstr>
      <vt:lpstr>Cap.1!Print_Area</vt:lpstr>
      <vt:lpstr>Cap.11!Print_Area</vt:lpstr>
      <vt:lpstr>Cap.12!Print_Area</vt:lpstr>
      <vt:lpstr>Cap.13!Print_Area</vt:lpstr>
      <vt:lpstr>Cap.15!Print_Area</vt:lpstr>
      <vt:lpstr>Cap.17!Print_Area</vt:lpstr>
      <vt:lpstr>Cap.2!Print_Area</vt:lpstr>
      <vt:lpstr>Cap.3!Print_Area</vt:lpstr>
      <vt:lpstr>Cap.4!Print_Area</vt:lpstr>
      <vt:lpstr>Cap.5!Print_Area</vt:lpstr>
      <vt:lpstr>Cap.6!Print_Area</vt:lpstr>
      <vt:lpstr>Cap.7!Print_Area</vt:lpstr>
      <vt:lpstr>Cap.8!Print_Area</vt:lpstr>
      <vt:lpstr>Cap.9!Print_Area</vt:lpstr>
      <vt:lpstr>'Resumo Med'!Print_Area</vt:lpstr>
      <vt:lpstr>'ARQ '!Print_Titles</vt:lpstr>
      <vt:lpstr>Cap.1!Print_Titles</vt:lpstr>
      <vt:lpstr>Cap.11!Print_Titles</vt:lpstr>
      <vt:lpstr>Cap.12!Print_Titles</vt:lpstr>
      <vt:lpstr>Cap.13!Print_Titles</vt:lpstr>
      <vt:lpstr>Cap.15!Print_Titles</vt:lpstr>
      <vt:lpstr>Cap.3!Print_Titles</vt:lpstr>
      <vt:lpstr>Cap.5!Print_Titles</vt:lpstr>
      <vt:lpstr>Cap.6!Print_Titles</vt:lpstr>
      <vt:lpstr>Cap.7!Print_Titles</vt:lpstr>
      <vt:lpstr>Cap.8!Print_Titles</vt:lpstr>
      <vt:lpstr>Cap.9!Print_Titles</vt:lpstr>
    </vt:vector>
  </TitlesOfParts>
  <Company>www.tribato.pt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MFINDA</dc:title>
  <dc:subject>Edifício MFINDA</dc:subject>
  <dc:creator>TRIBATO</dc:creator>
  <cp:keywords>Mapa de Medições</cp:keywords>
  <dc:description>Trabalho entregue a: 07 de julho de 2022</dc:description>
  <cp:lastModifiedBy>andresanda2011@hotmail.com</cp:lastModifiedBy>
  <cp:lastPrinted>2025-01-28T23:17:33Z</cp:lastPrinted>
  <dcterms:created xsi:type="dcterms:W3CDTF">1999-03-22T18:11:38Z</dcterms:created>
  <dcterms:modified xsi:type="dcterms:W3CDTF">2025-01-28T23:54:54Z</dcterms:modified>
  <cp:category>Projecto de Execução</cp:category>
  <cp:contentStatus>Concluído</cp:contentStatus>
</cp:coreProperties>
</file>