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预算评审表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<sst xmlns="http://schemas.openxmlformats.org/spreadsheetml/2006/main" count="74" uniqueCount="43">
  <si>
    <t>冷水江市2024年小型水库雨水情监测设施建设项目补充实施内容报价表</t>
  </si>
  <si>
    <t>序号</t>
  </si>
  <si>
    <t>项目名称</t>
  </si>
  <si>
    <t>技术指标</t>
  </si>
  <si>
    <t>数量</t>
  </si>
  <si>
    <t>单位</t>
  </si>
  <si>
    <t>上限单价
（万元）</t>
  </si>
  <si>
    <r>
      <rPr>
        <b/>
        <sz val="9"/>
        <color rgb="FF000000"/>
        <rFont val="宋体"/>
        <charset val="134"/>
      </rPr>
      <t>上限合价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万元</t>
    </r>
    <r>
      <rPr>
        <b/>
        <sz val="9"/>
        <color rgb="FF000000"/>
        <rFont val="Times New Roman"/>
        <charset val="134"/>
      </rPr>
      <t>)</t>
    </r>
  </si>
  <si>
    <t>报价单价
（万元）</t>
  </si>
  <si>
    <r>
      <rPr>
        <b/>
        <sz val="9"/>
        <color rgb="FF000000"/>
        <rFont val="宋体"/>
        <charset val="134"/>
      </rPr>
      <t xml:space="preserve">报价合价
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万元</t>
    </r>
    <r>
      <rPr>
        <b/>
        <sz val="9"/>
        <color rgb="FF000000"/>
        <rFont val="Times New Roman"/>
        <charset val="134"/>
      </rPr>
      <t>)</t>
    </r>
  </si>
  <si>
    <t>水尺桩</t>
  </si>
  <si>
    <t>水尺桩采用圆柱水尺材质：不锈钢，管径：133mm，壁厚1.5mm水尺面采用蚀刻出槽，电泳烤漆工艺</t>
  </si>
  <si>
    <t>处</t>
  </si>
  <si>
    <t>人工比测</t>
  </si>
  <si>
    <t>小型水库雨水情监测设施人工比测</t>
  </si>
  <si>
    <t>座</t>
  </si>
  <si>
    <t>服务器（搭配防火墙）</t>
  </si>
  <si>
    <t>CPU&amp;内存:i7(2.5G以上)，≥8核32GB；显卡:4GB(显存)；硬盘:4TSSD；防火墙：标准1U机箱，双电源冗余，64位构架，250g及以上固态硬盘，千兆电口≥6个，国产硬件平台和操作系统，吞吐量≥4Gbps，全威胁防护吞吐量（非单纯防火墙吞吐量）≥1Gbps，并发连接数≥300万，每秒新建连接数≥6万，日志留存≥12个月，标配IPS、AV病毒防护、僵尸网络检测，SSL解密（支持TLS 1.3）、IPSec VPN≥300路、威胁情报联动、支持实时漏洞特征库更新、威胁特征库升级，含三年应用控制、URL过滤、病毒防护、入侵防御（IPS）、威胁情报等扩展功能模块升级授权（即三年全功能授权），含三年硬件维保服务。</t>
  </si>
  <si>
    <t>台</t>
  </si>
  <si>
    <t>RTK</t>
  </si>
  <si>
    <t>GPS+BDS+Glonass+Galileo+QZSS五星解算，支持北斗三代，支持5星1频；通道数：≥1408；初始化可靠性：99.90%；无网续测：支持星基差分：支持精度：静态精度：平面±(2.5+ 0.5×10-6×D) mm，高程±(5+0.5×10-6×D) mm；RTK精度：平面±(8+ 1×10-6×D) mm，高程±(15+1×10-6×D) mm；工作温度：-45℃~+75℃；存储温度：-55℃~+85℃；三防性能： IP68防水防尘等级（防30分钟水下1米浸泡），IK08防撞击等级（受到2.5公斤钢制撞锤同等的机械冲击力而不损坏、抗3米跌落）；</t>
  </si>
  <si>
    <t>无人机</t>
  </si>
  <si>
    <t>Matrice 350 RTK无忧旗舰版套装</t>
  </si>
  <si>
    <t>55分钟最长飞行时间，IP55等级防护，O3图传行业版，DJI RC Plus 遥控器，400次电池循环，六向定位避障，夜视飞行相机，支持多种负载</t>
  </si>
  <si>
    <t>套</t>
  </si>
  <si>
    <t>禅思H30T</t>
  </si>
  <si>
    <r>
      <rPr>
        <sz val="10"/>
        <color rgb="FF000000"/>
        <rFont val="Arial"/>
        <charset val="134"/>
      </rPr>
      <t>4000</t>
    </r>
    <r>
      <rPr>
        <sz val="10"/>
        <color rgb="FF000000"/>
        <rFont val="宋体"/>
        <charset val="134"/>
      </rPr>
      <t>万像素变焦相机，</t>
    </r>
    <r>
      <rPr>
        <sz val="10"/>
        <color rgb="FF000000"/>
        <rFont val="Arial"/>
        <charset val="134"/>
      </rPr>
      <t>34</t>
    </r>
    <r>
      <rPr>
        <sz val="10"/>
        <color rgb="FF000000"/>
        <rFont val="宋体"/>
        <charset val="134"/>
      </rPr>
      <t>倍光学变焦</t>
    </r>
    <r>
      <rPr>
        <sz val="10"/>
        <color rgb="FF000000"/>
        <rFont val="Arial"/>
        <charset val="134"/>
      </rPr>
      <t>400</t>
    </r>
    <r>
      <rPr>
        <sz val="10"/>
        <color rgb="FF000000"/>
        <rFont val="宋体"/>
        <charset val="134"/>
      </rPr>
      <t>倍数字变焦</t>
    </r>
    <r>
      <rPr>
        <sz val="10"/>
        <color rgb="FF000000"/>
        <rFont val="Arial"/>
        <charset val="134"/>
      </rPr>
      <t>4800</t>
    </r>
    <r>
      <rPr>
        <sz val="10"/>
        <color rgb="FF000000"/>
        <rFont val="宋体"/>
        <charset val="134"/>
      </rPr>
      <t>万像素广角相机</t>
    </r>
    <r>
      <rPr>
        <sz val="10"/>
        <color rgb="FF000000"/>
        <rFont val="Arial"/>
        <charset val="134"/>
      </rPr>
      <t>,3-3000</t>
    </r>
    <r>
      <rPr>
        <sz val="10"/>
        <color rgb="FF000000"/>
        <rFont val="宋体"/>
        <charset val="134"/>
      </rPr>
      <t>米激光测距仪</t>
    </r>
    <r>
      <rPr>
        <sz val="10"/>
        <color rgb="FF000000"/>
        <rFont val="Arial"/>
        <charset val="134"/>
      </rPr>
      <t>1280×1024</t>
    </r>
    <r>
      <rPr>
        <sz val="10"/>
        <color rgb="FF000000"/>
        <rFont val="宋体"/>
        <charset val="134"/>
      </rPr>
      <t>热成像相机</t>
    </r>
  </si>
  <si>
    <t>保障服务</t>
  </si>
  <si>
    <t>一百万第三者责任险和机身险，相机险</t>
  </si>
  <si>
    <t>无人机执照</t>
  </si>
  <si>
    <t>caac机长证</t>
  </si>
  <si>
    <t>人</t>
  </si>
  <si>
    <t>培训食、宿费用</t>
  </si>
  <si>
    <t>3人需要培训25天，共计75天</t>
  </si>
  <si>
    <t>天</t>
  </si>
  <si>
    <t>上限价合计
（万元）</t>
  </si>
  <si>
    <t>说明：报价中应保含安装、调试、税金等所有费用，采购人不再另行支付。</t>
  </si>
  <si>
    <t>冷水江市2024年小型水库雨水情监测设施建设项目补充实施内容预算表</t>
  </si>
  <si>
    <t>单价（万元）</t>
  </si>
  <si>
    <r>
      <rPr>
        <b/>
        <sz val="9"/>
        <color rgb="FF000000"/>
        <rFont val="宋体"/>
        <charset val="134"/>
      </rPr>
      <t>合计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万元</t>
    </r>
    <r>
      <rPr>
        <b/>
        <sz val="9"/>
        <color rgb="FF000000"/>
        <rFont val="Times New Roman"/>
        <charset val="134"/>
      </rPr>
      <t>)</t>
    </r>
  </si>
  <si>
    <t>CPU&amp;内存:i7(2.5G以上)，≥8核32GB；显卡:4GB(显存)；硬盘:4TSSD；防火墙：标准1U机箱，双电源冗余，64位构架，1T固态硬盘，千兆电口≥6个，国产硬件平台和操作系统，吞吐量≥4Gbps，全威胁防护吞吐量（非单纯防火墙吞吐量）≥1Gbps，并发连接数≥300万，每秒新建连接数≥6万，日志留存≥12个月，标配IPS、AV病毒防护、僵尸网络检测，SSL解密（支持TLS 1.3）、IPSec VPN≥300路、威胁情报联动、支持实时漏洞特征库更新、威胁特征库升级，含三年应用控制、URL过滤、病毒防护、入侵防御（IPS）、威胁情报等扩展功能模块升级授权（即三年全功能授权），含三年硬件维保服务。</t>
  </si>
  <si>
    <t>多旋翼视距内驾驶员培训服务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</si>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</sst>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15" zoomScaleNormal="115" workbookViewId="0">
      <selection activeCell="D5" sqref="D5"/>
    </sheetView>
  </sheetViews>
  <sheetFormatPr defaultColWidth="9" defaultRowHeight="13.5"/>
  <cols>
    <col min="1" max="1" width="5.25" customWidth="1"/>
    <col min="2" max="2" width="8" customWidth="1"/>
    <col min="4" max="4" width="41.875" style="1" customWidth="1"/>
    <col min="5" max="5" width="6.475" customWidth="1"/>
    <col min="6" max="6" width="5.625" customWidth="1"/>
    <col min="7" max="7" width="13.0833333333333" style="16" customWidth="1"/>
    <col min="8" max="8" width="12.7416666666667" style="16"/>
    <col min="9" max="9" width="12.7416666666667"/>
    <col min="10" max="10" width="13.9166666666667" customWidth="1"/>
  </cols>
  <sheetData>
    <row r="1" ht="25.5" spans="1:10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23.25" spans="1:10">
      <c r="A2" s="4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19" t="s">
        <v>6</v>
      </c>
      <c r="H2" s="19" t="s">
        <v>7</v>
      </c>
      <c r="I2" s="19" t="s">
        <v>8</v>
      </c>
      <c r="J2" s="19" t="s">
        <v>9</v>
      </c>
    </row>
    <row r="3" ht="24" spans="1:10">
      <c r="A3" s="7">
        <v>1</v>
      </c>
      <c r="B3" s="8" t="s">
        <v>10</v>
      </c>
      <c r="C3" s="8"/>
      <c r="D3" s="9" t="s">
        <v>11</v>
      </c>
      <c r="E3" s="8">
        <v>83</v>
      </c>
      <c r="F3" s="8" t="s">
        <v>12</v>
      </c>
      <c r="G3" s="20">
        <v>0.075</v>
      </c>
      <c r="H3" s="20">
        <f>G3*E3</f>
        <v>6.225</v>
      </c>
      <c r="I3" s="21"/>
      <c r="J3" s="21"/>
    </row>
    <row r="4" spans="1:10">
      <c r="A4" s="7">
        <v>2</v>
      </c>
      <c r="B4" s="8" t="s">
        <v>13</v>
      </c>
      <c r="C4" s="8"/>
      <c r="D4" s="9" t="s">
        <v>14</v>
      </c>
      <c r="E4" s="8">
        <v>27</v>
      </c>
      <c r="F4" s="8" t="s">
        <v>15</v>
      </c>
      <c r="G4" s="20">
        <v>0.04</v>
      </c>
      <c r="H4" s="20">
        <v>1.08</v>
      </c>
      <c r="I4" s="21"/>
      <c r="J4" s="21"/>
    </row>
    <row r="5" ht="144" spans="1:10">
      <c r="A5" s="7">
        <v>3</v>
      </c>
      <c r="B5" s="8" t="s">
        <v>16</v>
      </c>
      <c r="C5" s="8"/>
      <c r="D5" s="9" t="s">
        <v>17</v>
      </c>
      <c r="E5" s="8">
        <v>1</v>
      </c>
      <c r="F5" s="8" t="s">
        <v>18</v>
      </c>
      <c r="G5" s="20">
        <f>(74800+58000)/2/10000</f>
        <v>6.64</v>
      </c>
      <c r="H5" s="20">
        <f>G5*E5</f>
        <v>6.64</v>
      </c>
      <c r="I5" s="21"/>
      <c r="J5" s="21"/>
    </row>
    <row r="6" ht="120" spans="1:10">
      <c r="A6" s="7">
        <v>4</v>
      </c>
      <c r="B6" s="8" t="s">
        <v>19</v>
      </c>
      <c r="C6" s="8"/>
      <c r="D6" s="9" t="s">
        <v>20</v>
      </c>
      <c r="E6" s="8">
        <v>1</v>
      </c>
      <c r="F6" s="8" t="s">
        <v>18</v>
      </c>
      <c r="G6" s="20">
        <f>(1+1.2+1)/3</f>
        <v>1.06666666666667</v>
      </c>
      <c r="H6" s="20">
        <f>G6*E6</f>
        <v>1.06666666666667</v>
      </c>
      <c r="I6" s="21"/>
      <c r="J6" s="21"/>
    </row>
    <row r="7" ht="54" spans="1:10">
      <c r="A7" s="7">
        <v>5</v>
      </c>
      <c r="B7" s="8" t="s">
        <v>21</v>
      </c>
      <c r="C7" s="8" t="s">
        <v>22</v>
      </c>
      <c r="D7" s="9" t="s">
        <v>23</v>
      </c>
      <c r="E7" s="8">
        <v>1</v>
      </c>
      <c r="F7" s="8" t="s">
        <v>24</v>
      </c>
      <c r="G7" s="20">
        <f>(7.2949+5.9999)/2</f>
        <v>6.6474</v>
      </c>
      <c r="H7" s="20">
        <f t="shared" ref="H7:H11" si="0">G7*E7</f>
        <v>6.6474</v>
      </c>
      <c r="I7" s="21"/>
      <c r="J7" s="21"/>
    </row>
    <row r="8" ht="37.5" spans="1:10">
      <c r="A8" s="7">
        <v>7</v>
      </c>
      <c r="B8" s="8"/>
      <c r="C8" s="8" t="s">
        <v>25</v>
      </c>
      <c r="D8" s="12" t="s">
        <v>26</v>
      </c>
      <c r="E8" s="8">
        <v>1</v>
      </c>
      <c r="F8" s="8" t="s">
        <v>24</v>
      </c>
      <c r="G8" s="20">
        <f>(7.584+5.9999)/2</f>
        <v>6.79195</v>
      </c>
      <c r="H8" s="20">
        <f t="shared" si="0"/>
        <v>6.79195</v>
      </c>
      <c r="I8" s="21"/>
      <c r="J8" s="21"/>
    </row>
    <row r="9" spans="1:10">
      <c r="A9" s="7">
        <v>8</v>
      </c>
      <c r="B9" s="8"/>
      <c r="C9" s="8" t="s">
        <v>27</v>
      </c>
      <c r="D9" s="9" t="s">
        <v>28</v>
      </c>
      <c r="E9" s="8">
        <v>1</v>
      </c>
      <c r="F9" s="8" t="s">
        <v>24</v>
      </c>
      <c r="G9" s="20">
        <f>(0.18+2.3)/2</f>
        <v>1.24</v>
      </c>
      <c r="H9" s="20">
        <f t="shared" si="0"/>
        <v>1.24</v>
      </c>
      <c r="I9" s="21"/>
      <c r="J9" s="21"/>
    </row>
    <row r="10" ht="27" spans="1:10">
      <c r="A10" s="7">
        <v>9</v>
      </c>
      <c r="B10" s="8"/>
      <c r="C10" s="8" t="s">
        <v>29</v>
      </c>
      <c r="D10" s="9" t="s">
        <v>30</v>
      </c>
      <c r="E10" s="8">
        <v>3</v>
      </c>
      <c r="F10" s="8" t="s">
        <v>31</v>
      </c>
      <c r="G10" s="20">
        <f>(1.28+0.8)/2</f>
        <v>1.04</v>
      </c>
      <c r="H10" s="20">
        <f t="shared" si="0"/>
        <v>3.12</v>
      </c>
      <c r="I10" s="21"/>
      <c r="J10" s="21"/>
    </row>
    <row r="11" customFormat="1" ht="27" spans="1:10">
      <c r="A11" s="7">
        <v>10</v>
      </c>
      <c r="B11" s="8"/>
      <c r="C11" s="8" t="s">
        <v>32</v>
      </c>
      <c r="D11" s="9" t="s">
        <v>33</v>
      </c>
      <c r="E11" s="8">
        <f>E10*25</f>
        <v>75</v>
      </c>
      <c r="F11" s="8" t="s">
        <v>34</v>
      </c>
      <c r="G11" s="20">
        <f>0.01+0.03</f>
        <v>0.04</v>
      </c>
      <c r="H11" s="20">
        <f t="shared" si="0"/>
        <v>3</v>
      </c>
      <c r="I11" s="21"/>
      <c r="J11" s="21"/>
    </row>
    <row r="12" ht="29" customHeight="1" spans="1:10">
      <c r="A12" s="7"/>
      <c r="B12" s="8" t="s">
        <v>35</v>
      </c>
      <c r="C12" s="8"/>
      <c r="D12" s="14"/>
      <c r="E12" s="8"/>
      <c r="F12" s="8"/>
      <c r="G12" s="20"/>
      <c r="H12" s="20">
        <f>SUM(H3:H11)</f>
        <v>35.8110166666667</v>
      </c>
      <c r="I12" s="21"/>
      <c r="J12" s="21"/>
    </row>
    <row r="13" spans="1:10">
      <c r="A13" s="1" t="s">
        <v>36</v>
      </c>
      <c r="B13" s="1"/>
      <c r="C13" s="1"/>
      <c r="E13" s="1"/>
      <c r="F13" s="1"/>
      <c r="G13" s="1"/>
      <c r="H13" s="1"/>
      <c r="I13" s="1"/>
      <c r="J13" s="1"/>
    </row>
  </sheetData>
  <mergeCells count="9">
    <mergeCell ref="A1:J1"/>
    <mergeCell ref="B2:C2"/>
    <mergeCell ref="B3:C3"/>
    <mergeCell ref="B4:C4"/>
    <mergeCell ref="B5:C5"/>
    <mergeCell ref="B6:C6"/>
    <mergeCell ref="B12:C12"/>
    <mergeCell ref="A13:J13"/>
    <mergeCell ref="B7:B1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B3" sqref="B3:C3"/>
    </sheetView>
  </sheetViews>
  <sheetFormatPr defaultColWidth="9" defaultRowHeight="13.5"/>
  <cols>
    <col min="1" max="1" width="5.25" customWidth="1"/>
    <col min="2" max="2" width="8" customWidth="1"/>
    <col min="4" max="4" width="34.5083333333333" style="1" customWidth="1"/>
    <col min="5" max="5" width="5" customWidth="1"/>
    <col min="6" max="6" width="5.625" customWidth="1"/>
    <col min="7" max="7" width="10.375"/>
  </cols>
  <sheetData>
    <row r="1" ht="53" customHeight="1" spans="1:8">
      <c r="A1" s="2" t="s">
        <v>37</v>
      </c>
      <c r="B1" s="2"/>
      <c r="C1" s="2"/>
      <c r="D1" s="3"/>
      <c r="E1" s="2"/>
      <c r="F1" s="2"/>
      <c r="G1" s="2"/>
      <c r="H1" s="2"/>
    </row>
    <row r="2" ht="23" customHeight="1" spans="1:9">
      <c r="A2" s="4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6" t="s">
        <v>38</v>
      </c>
      <c r="H2" s="6" t="s">
        <v>39</v>
      </c>
      <c r="I2" s="15"/>
    </row>
    <row r="3" ht="49" customHeight="1" spans="1:9">
      <c r="A3" s="7">
        <v>1</v>
      </c>
      <c r="B3" s="8" t="s">
        <v>10</v>
      </c>
      <c r="C3" s="8"/>
      <c r="D3" s="9" t="s">
        <v>11</v>
      </c>
      <c r="E3" s="8">
        <v>83</v>
      </c>
      <c r="F3" s="8" t="s">
        <v>12</v>
      </c>
      <c r="G3" s="8">
        <v>0.084</v>
      </c>
      <c r="H3" s="8">
        <v>6.97</v>
      </c>
      <c r="I3" s="15"/>
    </row>
    <row r="4" ht="24" customHeight="1" spans="1:9">
      <c r="A4" s="7">
        <v>2</v>
      </c>
      <c r="B4" s="8" t="s">
        <v>13</v>
      </c>
      <c r="C4" s="8"/>
      <c r="D4" s="9" t="s">
        <v>14</v>
      </c>
      <c r="E4" s="8">
        <v>27</v>
      </c>
      <c r="F4" s="8" t="s">
        <v>15</v>
      </c>
      <c r="G4" s="8">
        <v>0.04</v>
      </c>
      <c r="H4" s="8">
        <v>1.08</v>
      </c>
      <c r="I4" s="15"/>
    </row>
    <row r="5" ht="196" customHeight="1" spans="1:9">
      <c r="A5" s="7">
        <v>3</v>
      </c>
      <c r="B5" s="8" t="s">
        <v>16</v>
      </c>
      <c r="C5" s="8"/>
      <c r="D5" s="9" t="s">
        <v>40</v>
      </c>
      <c r="E5" s="8">
        <v>1</v>
      </c>
      <c r="F5" s="8" t="s">
        <v>18</v>
      </c>
      <c r="G5" s="8">
        <v>7.92</v>
      </c>
      <c r="H5" s="8">
        <v>7.92</v>
      </c>
      <c r="I5" s="15"/>
    </row>
    <row r="6" ht="157" customHeight="1" spans="1:9">
      <c r="A6" s="7">
        <v>4</v>
      </c>
      <c r="B6" s="8" t="s">
        <v>19</v>
      </c>
      <c r="C6" s="8"/>
      <c r="D6" s="9" t="s">
        <v>20</v>
      </c>
      <c r="E6" s="8">
        <v>1</v>
      </c>
      <c r="F6" s="8" t="s">
        <v>18</v>
      </c>
      <c r="G6" s="8">
        <v>2</v>
      </c>
      <c r="H6" s="8">
        <v>2</v>
      </c>
      <c r="I6" s="15"/>
    </row>
    <row r="7" ht="54" spans="1:9">
      <c r="A7" s="7">
        <v>5</v>
      </c>
      <c r="B7" s="10" t="s">
        <v>21</v>
      </c>
      <c r="C7" s="8" t="s">
        <v>22</v>
      </c>
      <c r="D7" s="9" t="s">
        <v>23</v>
      </c>
      <c r="E7" s="8">
        <v>1</v>
      </c>
      <c r="F7" s="8" t="s">
        <v>24</v>
      </c>
      <c r="G7" s="8">
        <v>9</v>
      </c>
      <c r="H7" s="8">
        <v>9</v>
      </c>
      <c r="I7" s="15"/>
    </row>
    <row r="8" ht="54" customHeight="1" spans="1:9">
      <c r="A8" s="7">
        <v>7</v>
      </c>
      <c r="B8" s="11"/>
      <c r="C8" s="8" t="s">
        <v>25</v>
      </c>
      <c r="D8" s="12" t="s">
        <v>26</v>
      </c>
      <c r="E8" s="8">
        <v>1</v>
      </c>
      <c r="F8" s="8" t="s">
        <v>24</v>
      </c>
      <c r="G8" s="8">
        <v>8</v>
      </c>
      <c r="H8" s="8">
        <v>8</v>
      </c>
      <c r="I8" s="15"/>
    </row>
    <row r="9" ht="30" customHeight="1" spans="1:9">
      <c r="A9" s="7">
        <v>8</v>
      </c>
      <c r="B9" s="11"/>
      <c r="C9" s="8" t="s">
        <v>27</v>
      </c>
      <c r="D9" s="9" t="s">
        <v>28</v>
      </c>
      <c r="E9" s="8">
        <v>1</v>
      </c>
      <c r="F9" s="8" t="s">
        <v>24</v>
      </c>
      <c r="G9" s="8">
        <v>1.5</v>
      </c>
      <c r="H9" s="8">
        <v>1.5</v>
      </c>
      <c r="I9" s="15"/>
    </row>
    <row r="10" ht="27" spans="1:9">
      <c r="A10" s="7">
        <v>9</v>
      </c>
      <c r="B10" s="13"/>
      <c r="C10" s="8" t="s">
        <v>29</v>
      </c>
      <c r="D10" s="9" t="s">
        <v>41</v>
      </c>
      <c r="E10" s="8">
        <v>3</v>
      </c>
      <c r="F10" s="8" t="s">
        <v>31</v>
      </c>
      <c r="G10" s="8">
        <v>0.8</v>
      </c>
      <c r="H10" s="8">
        <v>2.4</v>
      </c>
      <c r="I10" s="15"/>
    </row>
    <row r="11" spans="1:9">
      <c r="A11" s="7"/>
      <c r="B11" s="8" t="s">
        <v>42</v>
      </c>
      <c r="C11" s="8"/>
      <c r="D11" s="14"/>
      <c r="E11" s="8"/>
      <c r="F11" s="8"/>
      <c r="G11" s="8"/>
      <c r="H11" s="8">
        <f>SUM(H3:H10)</f>
        <v>38.87</v>
      </c>
      <c r="I11" s="15"/>
    </row>
  </sheetData>
  <mergeCells count="8">
    <mergeCell ref="A1:H1"/>
    <mergeCell ref="B2:C2"/>
    <mergeCell ref="B3:C3"/>
    <mergeCell ref="B4:C4"/>
    <mergeCell ref="B5:C5"/>
    <mergeCell ref="B6:C6"/>
    <mergeCell ref="B11:C11"/>
    <mergeCell ref="B7:B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预算评审表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晨晨</cp:lastModifiedBy>
  <dcterms:created xsi:type="dcterms:W3CDTF">2025-06-18T03:17:00Z</dcterms:created>
  <dcterms:modified xsi:type="dcterms:W3CDTF">2025-07-25T00:37:18Z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E84E3D89FE264C428E3F9F7733E2A544_13</vt:lpwstr>
  </property>
  <property fmtid="{D5CDD505-2E9C-101B-9397-08002B2CF9AE}" pid="3" name="KSOProductBuildVer">
    <vt:lpwstr>2052-12.1.0.21915</vt:lpwstr>
  </property>
</Properties>
</file>