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968" firstSheet="3"/>
  </bookViews>
  <sheets>
    <sheet name="泵" sheetId="3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2" name="ID_1A44DC2B6BB0488E9A55F2E442B78CC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277350" y="342900"/>
          <a:ext cx="5695950" cy="839152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3" name="ID_F2E160A7A3FB44968AA5D5F7F367DC89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277350" y="1765300"/>
          <a:ext cx="5410200" cy="826770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4" name="ID_190B6BA1D24848B6A1ADA027FA684945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9277350" y="1054100"/>
          <a:ext cx="5638800" cy="826770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5" name="ID_C95A198A56994FF7B2EA81B514847E9D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8591550" y="5181600"/>
          <a:ext cx="5514975" cy="810577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6" name="ID_D72FAE5DA6CB4984A87DD702D16B3A9F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8591550" y="5765800"/>
          <a:ext cx="5143500" cy="787717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7" name="ID_FE77EA75598744988FDEF89FB75AD213"/>
        <xdr:cNvPicPr>
          <a:picLocks noChangeAspect="1"/>
        </xdr:cNvPicPr>
      </xdr:nvPicPr>
      <xdr:blipFill>
        <a:blip r:embed="rId6"/>
        <a:stretch>
          <a:fillRect/>
        </a:stretch>
      </xdr:blipFill>
      <xdr:spPr>
        <a:xfrm>
          <a:off x="8591550" y="4597400"/>
          <a:ext cx="5019675" cy="792480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8" name="ID_14AB2F1E96D141E2A0FEF6C4C21ED042"/>
        <xdr:cNvPicPr>
          <a:picLocks noChangeAspect="1"/>
        </xdr:cNvPicPr>
      </xdr:nvPicPr>
      <xdr:blipFill>
        <a:blip r:embed="rId7"/>
        <a:stretch>
          <a:fillRect/>
        </a:stretch>
      </xdr:blipFill>
      <xdr:spPr>
        <a:xfrm>
          <a:off x="8591550" y="7810500"/>
          <a:ext cx="5772150" cy="842010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9" name="ID_860560ABD65743DD8E42C6D055BE89C1"/>
        <xdr:cNvPicPr>
          <a:picLocks noChangeAspect="1"/>
        </xdr:cNvPicPr>
      </xdr:nvPicPr>
      <xdr:blipFill>
        <a:blip r:embed="rId8"/>
        <a:stretch>
          <a:fillRect/>
        </a:stretch>
      </xdr:blipFill>
      <xdr:spPr>
        <a:xfrm>
          <a:off x="8591550" y="9029700"/>
          <a:ext cx="5657850" cy="8401050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10" name="ID_907D3139AC2E425AB17C2078DF072B89"/>
        <xdr:cNvPicPr>
          <a:picLocks noChangeAspect="1"/>
        </xdr:cNvPicPr>
      </xdr:nvPicPr>
      <xdr:blipFill>
        <a:blip r:embed="rId9"/>
        <a:stretch>
          <a:fillRect/>
        </a:stretch>
      </xdr:blipFill>
      <xdr:spPr>
        <a:xfrm>
          <a:off x="8591550" y="8420100"/>
          <a:ext cx="5562600" cy="842010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<sst xmlns="http://schemas.openxmlformats.org/spreadsheetml/2006/main" count="71" uniqueCount="30">
  <si>
    <t>城角庄消防泵报价单</t>
  </si>
  <si>
    <t>备注：泵与控制柜分开报价</t>
  </si>
  <si>
    <t>北区</t>
  </si>
  <si>
    <t>单位</t>
  </si>
  <si>
    <t>数量</t>
  </si>
  <si>
    <t>系统图</t>
  </si>
  <si>
    <t>不含税单价</t>
  </si>
  <si>
    <t>不含税合价</t>
  </si>
  <si>
    <t>含税单价</t>
  </si>
  <si>
    <t>含税合价</t>
  </si>
  <si>
    <t>离心式泵</t>
  </si>
  <si>
    <t>1.名称:室内消火栓加压泵
2.型号、规格：XBD11.3/25-100-SLS Q=25L/s;H=1.13MPa;每台功率N=55KW
3.其他:一用一备,带水位自控装置,自带控制柜</t>
  </si>
  <si>
    <t>台</t>
  </si>
  <si>
    <t>1.名称:室外消火栓加压泵
2.型号、规格:XBD4.5/25-100-SLS Q=25L/s;H=0.45MPa;每台功率N=22KW
3.其他:一用一备,带水位自控装置,自带控制柜</t>
  </si>
  <si>
    <t>1.名称:喷淋加压泵
2.型号、规格:XBD6.3/40-125-SLSQ=40L/s;H=0.63MPa;每台功率N=55KW
3.其他:一用一备,带水位自控装置,自带控制柜</t>
  </si>
  <si>
    <t>稳压给水设备</t>
  </si>
  <si>
    <t>1.设备名称:室内消火栓稳压装置
2.配泵型号: 主泵:Q=2.0L/s,H=86m,N=5.5KW/台;
3.附件名称、规格、数量:一用一备,轮流启动;自带配套控制柜及气压罐。气压罐有效容积不小于150L。</t>
  </si>
  <si>
    <t>套</t>
  </si>
  <si>
    <t>1.设备名称:室外消火栓稳压装置
2.配泵型号:配泵型号: 主泵:Q=1.5L/s,H=40m,N=1.5KW/台;
Ps1=0.42MPa,Ps2=0.49MPa,P0=0.38MPa;
3.附件名称、规格、数量:一用一备,轮流启动;自带配套控制柜及气压罐。气压罐有效容积不小于150L。</t>
  </si>
  <si>
    <t>车库一</t>
  </si>
  <si>
    <t>1.名称:室内消火栓加压泵
2.型号、规格：XBD11.3/15-100-SLS Q=15L/s;H=1.13MPa;每台功率N=45KW
3.其他:一用一备,带水位自控装置,自带控制柜</t>
  </si>
  <si>
    <t>1.名称:喷淋加压泵
2.型号、规格:XBD7/40-125-SLS Q=40L/s;H=0.45MPa;每台功率N=37KW
3.其他:一用一备,带水位自控装置,自带控制柜</t>
  </si>
  <si>
    <t>1.设备名称:室内消火栓稳压装置
2.配泵型号: 主泵:Q=2.0L/s,H=86m,N=5.5KW/台;
3.附件名称、规格、数量:一用一备,轮流启动;自带配套控制柜及气压罐
。气压罐有效容积不小于150L。</t>
  </si>
  <si>
    <t>1.设备名称:室外消火栓稳压装置
2.配泵型号:配泵型号: 主泵:Q=1.5L/s,H=40m,N=1.5KW/台;
Ps1=0.42MPa,Ps2=0.49MPa,P0=0.38MPa;
3.附件名称、规格、数量:一用一备,轮流启动;自带配套控制柜及气压罐
。气压罐有效容积不小于150L。</t>
  </si>
  <si>
    <t>车库二</t>
  </si>
  <si>
    <t>1.名称:室内消防加压泵
2.型号、规格：XBD10/10-80L-KQ-Ⅵ  Q=10L/S,H=100m,P=37KW
3.其他:一用一备,互为备用，带水位自控装置,自带控制柜</t>
  </si>
  <si>
    <t>1.名称:室外消防加压泵
2.型号、规格:XBD5/20-100L-KQ  Q=20L/S,H=50m,P=22KW
3.其他:一用一备,互为备用，带水位自控装置,自带控制柜</t>
  </si>
  <si>
    <t>1.名称:喷淋加压泵
2.型号、规格:XBD4.5/40-125L-KQ  Q=40L/S,H=45m,P=37KW
3.其他:一用一备,互为备用，带水位自控装置,自带控制柜</t>
  </si>
  <si>
    <t>1.设备名称:室内消火栓系统增压稳压设备
2.配泵型号: 主泵:配用水泵SR5-22  N=4.0KW  共两台一用一备，带水位自控装置,自带控制柜
3.附件名称、规格、数量:立式隔膜式气压罐SQL800X1.6
P0=0.75MPa Ps1=0.78MPa Ps2=1.00MPa</t>
  </si>
  <si>
    <t>1.设备名称:室外消火栓系统增压稳压设备
2.配泵型号:配泵型号: 主泵:配用水泵SR5-8  N=1.1KW  共两台一用一备，带水位自控装置,自带控制柜
3.附件名称、规格、数量:立式隔膜式气压罐SQL800X0.6
P0=0.24MPaPs1=0.27MPaPs2=0.36MPa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</si>
</sst>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1" fillId="0" borderId="0" xfId="49" applyFont="1" applyFill="1" applyAlignment="1"/>
    <xf numFmtId="0" fontId="1" fillId="0" borderId="0" xfId="49" applyFont="1" applyFill="1" applyBorder="1" applyAlignme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1" fillId="0" borderId="4" xfId="49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" fillId="0" borderId="4" xfId="49" applyFont="1" applyFill="1" applyBorder="1" applyAlignment="1">
      <alignment horizontal="center"/>
    </xf>
    <xf numFmtId="0" fontId="1" fillId="0" borderId="0" xfId="49" applyFont="1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png"/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tabSelected="1" workbookViewId="0">
      <selection activeCell="J7" sqref="J7"/>
    </sheetView>
  </sheetViews>
  <sheetFormatPr defaultColWidth="9" defaultRowHeight="13.5"/>
  <cols>
    <col min="4" max="4" width="58.75" customWidth="1"/>
    <col min="5" max="7" width="9" style="3"/>
    <col min="8" max="9" width="11" style="3" customWidth="1"/>
    <col min="10" max="11" width="9" style="3"/>
  </cols>
  <sheetData>
    <row r="1" ht="24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4" customHeight="1" spans="1:11">
      <c r="A2" s="5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" customHeight="1" spans="1:11">
      <c r="A3" s="6" t="s">
        <v>2</v>
      </c>
      <c r="B3" s="7"/>
      <c r="C3" s="7"/>
      <c r="D3" s="8"/>
      <c r="E3" s="9" t="s">
        <v>3</v>
      </c>
      <c r="F3" s="9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</row>
    <row r="4" s="1" customFormat="1" ht="56" customHeight="1" spans="1:14">
      <c r="A4" s="11">
        <v>1</v>
      </c>
      <c r="B4" s="12" t="s">
        <v>10</v>
      </c>
      <c r="C4" s="12"/>
      <c r="D4" s="12" t="s">
        <v>11</v>
      </c>
      <c r="E4" s="11" t="s">
        <v>12</v>
      </c>
      <c r="F4" s="11">
        <v>2</v>
      </c>
      <c r="G4" s="13" t="str">
        <f>_xlfn.DISPIMG("ID_1A44DC2B6BB0488E9A55F2E442B78CC8",1)</f>
        <v>=DISPIMG("ID_1A44DC2B6BB0488E9A55F2E442B78CC8",1)</v>
      </c>
      <c r="H4" s="14"/>
      <c r="I4" s="14"/>
      <c r="J4" s="14"/>
      <c r="K4" s="14"/>
      <c r="L4" s="19"/>
      <c r="M4" s="19"/>
      <c r="N4" s="19"/>
    </row>
    <row r="5" s="1" customFormat="1" ht="56" customHeight="1" spans="1:14">
      <c r="A5" s="11">
        <v>2</v>
      </c>
      <c r="B5" s="12" t="s">
        <v>10</v>
      </c>
      <c r="C5" s="12"/>
      <c r="D5" s="12" t="s">
        <v>13</v>
      </c>
      <c r="E5" s="11" t="s">
        <v>12</v>
      </c>
      <c r="F5" s="11">
        <v>2</v>
      </c>
      <c r="G5" s="13" t="str">
        <f>_xlfn.DISPIMG("ID_190B6BA1D24848B6A1ADA027FA684945",1)</f>
        <v>=DISPIMG("ID_190B6BA1D24848B6A1ADA027FA684945",1)</v>
      </c>
      <c r="H5" s="14"/>
      <c r="I5" s="14"/>
      <c r="J5" s="14"/>
      <c r="K5" s="14"/>
      <c r="L5" s="19"/>
      <c r="M5" s="19"/>
      <c r="N5" s="19"/>
    </row>
    <row r="6" s="1" customFormat="1" ht="56" customHeight="1" spans="1:14">
      <c r="A6" s="11">
        <v>3</v>
      </c>
      <c r="B6" s="12" t="s">
        <v>10</v>
      </c>
      <c r="C6" s="12"/>
      <c r="D6" s="12" t="s">
        <v>14</v>
      </c>
      <c r="E6" s="11" t="s">
        <v>12</v>
      </c>
      <c r="F6" s="11">
        <v>2</v>
      </c>
      <c r="G6" s="13" t="str">
        <f>_xlfn.DISPIMG("ID_F2E160A7A3FB44968AA5D5F7F367DC89",1)</f>
        <v>=DISPIMG("ID_F2E160A7A3FB44968AA5D5F7F367DC89",1)</v>
      </c>
      <c r="H6" s="14"/>
      <c r="I6" s="14"/>
      <c r="J6" s="14"/>
      <c r="K6" s="14"/>
      <c r="L6" s="19"/>
      <c r="M6" s="19"/>
      <c r="N6" s="19"/>
    </row>
    <row r="7" s="1" customFormat="1" ht="57" customHeight="1" spans="1:14">
      <c r="A7" s="11">
        <v>4</v>
      </c>
      <c r="B7" s="12" t="s">
        <v>15</v>
      </c>
      <c r="C7" s="12"/>
      <c r="D7" s="12" t="s">
        <v>16</v>
      </c>
      <c r="E7" s="11" t="s">
        <v>17</v>
      </c>
      <c r="F7" s="11">
        <v>1</v>
      </c>
      <c r="G7" s="13"/>
      <c r="H7" s="14"/>
      <c r="I7" s="14"/>
      <c r="J7" s="14"/>
      <c r="K7" s="14"/>
      <c r="L7" s="19"/>
      <c r="M7" s="19"/>
      <c r="N7" s="19"/>
    </row>
    <row r="8" s="1" customFormat="1" ht="83" customHeight="1" spans="1:14">
      <c r="A8" s="11">
        <v>5</v>
      </c>
      <c r="B8" s="12" t="s">
        <v>15</v>
      </c>
      <c r="C8" s="12"/>
      <c r="D8" s="12" t="s">
        <v>18</v>
      </c>
      <c r="E8" s="11" t="s">
        <v>17</v>
      </c>
      <c r="F8" s="11">
        <v>1</v>
      </c>
      <c r="G8" s="13"/>
      <c r="H8" s="14"/>
      <c r="I8" s="14"/>
      <c r="J8" s="14"/>
      <c r="K8" s="14"/>
      <c r="L8" s="19"/>
      <c r="M8" s="19"/>
      <c r="N8" s="19"/>
    </row>
    <row r="9" ht="21" customHeight="1" spans="1:11">
      <c r="A9" s="15" t="s">
        <v>19</v>
      </c>
      <c r="B9" s="16"/>
      <c r="C9" s="16"/>
      <c r="D9" s="17"/>
      <c r="E9" s="9" t="s">
        <v>3</v>
      </c>
      <c r="F9" s="9" t="s">
        <v>4</v>
      </c>
      <c r="G9" s="10" t="s">
        <v>5</v>
      </c>
      <c r="H9" s="10" t="s">
        <v>6</v>
      </c>
      <c r="I9" s="10" t="s">
        <v>7</v>
      </c>
      <c r="J9" s="10" t="s">
        <v>8</v>
      </c>
      <c r="K9" s="10" t="s">
        <v>9</v>
      </c>
    </row>
    <row r="10" s="1" customFormat="1" ht="46" customHeight="1" spans="1:11">
      <c r="A10" s="11">
        <v>1</v>
      </c>
      <c r="B10" s="12" t="s">
        <v>10</v>
      </c>
      <c r="C10" s="12"/>
      <c r="D10" s="12" t="s">
        <v>13</v>
      </c>
      <c r="E10" s="11" t="s">
        <v>12</v>
      </c>
      <c r="F10" s="11">
        <v>2</v>
      </c>
      <c r="G10" s="18" t="str">
        <f>_xlfn.DISPIMG("ID_FE77EA75598744988FDEF89FB75AD213",1)</f>
        <v>=DISPIMG("ID_FE77EA75598744988FDEF89FB75AD213",1)</v>
      </c>
      <c r="H10" s="18"/>
      <c r="I10" s="18"/>
      <c r="J10" s="18"/>
      <c r="K10" s="18"/>
    </row>
    <row r="11" s="1" customFormat="1" ht="46" customHeight="1" spans="1:11">
      <c r="A11" s="11">
        <v>2</v>
      </c>
      <c r="B11" s="12" t="s">
        <v>10</v>
      </c>
      <c r="C11" s="12"/>
      <c r="D11" s="12" t="s">
        <v>20</v>
      </c>
      <c r="E11" s="11" t="s">
        <v>12</v>
      </c>
      <c r="F11" s="11">
        <v>2</v>
      </c>
      <c r="G11" s="18" t="str">
        <f>_xlfn.DISPIMG("ID_C95A198A56994FF7B2EA81B514847E9D",1)</f>
        <v>=DISPIMG("ID_C95A198A56994FF7B2EA81B514847E9D",1)</v>
      </c>
      <c r="H11" s="18"/>
      <c r="I11" s="18"/>
      <c r="J11" s="18"/>
      <c r="K11" s="18"/>
    </row>
    <row r="12" s="1" customFormat="1" ht="42" customHeight="1" spans="1:11">
      <c r="A12" s="11">
        <v>3</v>
      </c>
      <c r="B12" s="12" t="s">
        <v>10</v>
      </c>
      <c r="C12" s="12"/>
      <c r="D12" s="12" t="s">
        <v>21</v>
      </c>
      <c r="E12" s="11" t="s">
        <v>12</v>
      </c>
      <c r="F12" s="11">
        <v>2</v>
      </c>
      <c r="G12" s="18" t="str">
        <f>_xlfn.DISPIMG("ID_D72FAE5DA6CB4984A87DD702D16B3A9F",1)</f>
        <v>=DISPIMG("ID_D72FAE5DA6CB4984A87DD702D16B3A9F",1)</v>
      </c>
      <c r="H12" s="18"/>
      <c r="I12" s="18"/>
      <c r="J12" s="18"/>
      <c r="K12" s="18"/>
    </row>
    <row r="13" s="1" customFormat="1" ht="56" customHeight="1" spans="1:11">
      <c r="A13" s="11">
        <v>4</v>
      </c>
      <c r="B13" s="12" t="s">
        <v>15</v>
      </c>
      <c r="C13" s="12"/>
      <c r="D13" s="12" t="s">
        <v>22</v>
      </c>
      <c r="E13" s="11" t="s">
        <v>17</v>
      </c>
      <c r="F13" s="11">
        <v>1</v>
      </c>
      <c r="G13" s="18"/>
      <c r="H13" s="18"/>
      <c r="I13" s="18"/>
      <c r="J13" s="18"/>
      <c r="K13" s="18"/>
    </row>
    <row r="14" s="1" customFormat="1" ht="63" customHeight="1" spans="1:11">
      <c r="A14" s="11">
        <v>5</v>
      </c>
      <c r="B14" s="12" t="s">
        <v>15</v>
      </c>
      <c r="C14" s="12"/>
      <c r="D14" s="12" t="s">
        <v>23</v>
      </c>
      <c r="E14" s="11" t="s">
        <v>17</v>
      </c>
      <c r="F14" s="11">
        <v>1</v>
      </c>
      <c r="G14" s="18"/>
      <c r="H14" s="18"/>
      <c r="I14" s="18"/>
      <c r="J14" s="18"/>
      <c r="K14" s="18"/>
    </row>
    <row r="15" ht="21" customHeight="1" spans="1:11">
      <c r="A15" s="15" t="s">
        <v>24</v>
      </c>
      <c r="B15" s="16"/>
      <c r="C15" s="16"/>
      <c r="D15" s="17"/>
      <c r="E15" s="9" t="s">
        <v>3</v>
      </c>
      <c r="F15" s="9" t="s">
        <v>4</v>
      </c>
      <c r="G15" s="10" t="s">
        <v>5</v>
      </c>
      <c r="H15" s="10" t="s">
        <v>6</v>
      </c>
      <c r="I15" s="10" t="s">
        <v>7</v>
      </c>
      <c r="J15" s="10" t="s">
        <v>8</v>
      </c>
      <c r="K15" s="10" t="s">
        <v>9</v>
      </c>
    </row>
    <row r="16" s="2" customFormat="1" ht="48" customHeight="1" spans="1:11">
      <c r="A16" s="11">
        <v>1</v>
      </c>
      <c r="B16" s="12" t="s">
        <v>10</v>
      </c>
      <c r="C16" s="12"/>
      <c r="D16" s="12" t="s">
        <v>25</v>
      </c>
      <c r="E16" s="11" t="s">
        <v>12</v>
      </c>
      <c r="F16" s="11">
        <v>2</v>
      </c>
      <c r="G16" s="14" t="str">
        <f>_xlfn.DISPIMG("ID_14AB2F1E96D141E2A0FEF6C4C21ED042",1)</f>
        <v>=DISPIMG("ID_14AB2F1E96D141E2A0FEF6C4C21ED042",1)</v>
      </c>
      <c r="H16" s="14"/>
      <c r="I16" s="14"/>
      <c r="J16" s="18"/>
      <c r="K16" s="18"/>
    </row>
    <row r="17" s="2" customFormat="1" ht="48" customHeight="1" spans="1:11">
      <c r="A17" s="11">
        <v>2</v>
      </c>
      <c r="B17" s="12" t="s">
        <v>10</v>
      </c>
      <c r="C17" s="12"/>
      <c r="D17" s="12" t="s">
        <v>26</v>
      </c>
      <c r="E17" s="11" t="s">
        <v>12</v>
      </c>
      <c r="F17" s="11">
        <v>2</v>
      </c>
      <c r="G17" s="14" t="str">
        <f>_xlfn.DISPIMG("ID_907D3139AC2E425AB17C2078DF072B89",1)</f>
        <v>=DISPIMG("ID_907D3139AC2E425AB17C2078DF072B89",1)</v>
      </c>
      <c r="H17" s="14"/>
      <c r="I17" s="14"/>
      <c r="J17" s="18"/>
      <c r="K17" s="18"/>
    </row>
    <row r="18" s="2" customFormat="1" ht="48" customHeight="1" spans="1:11">
      <c r="A18" s="11">
        <v>3</v>
      </c>
      <c r="B18" s="12" t="s">
        <v>10</v>
      </c>
      <c r="C18" s="12"/>
      <c r="D18" s="12" t="s">
        <v>27</v>
      </c>
      <c r="E18" s="11" t="s">
        <v>12</v>
      </c>
      <c r="F18" s="11">
        <v>2</v>
      </c>
      <c r="G18" s="14" t="str">
        <f>_xlfn.DISPIMG("ID_860560ABD65743DD8E42C6D055BE89C1",1)</f>
        <v>=DISPIMG("ID_860560ABD65743DD8E42C6D055BE89C1",1)</v>
      </c>
      <c r="H18" s="14"/>
      <c r="I18" s="14"/>
      <c r="J18" s="18"/>
      <c r="K18" s="18"/>
    </row>
    <row r="19" s="2" customFormat="1" ht="69" customHeight="1" spans="1:11">
      <c r="A19" s="11">
        <v>4</v>
      </c>
      <c r="B19" s="12" t="s">
        <v>15</v>
      </c>
      <c r="C19" s="12"/>
      <c r="D19" s="12" t="s">
        <v>28</v>
      </c>
      <c r="E19" s="11" t="s">
        <v>17</v>
      </c>
      <c r="F19" s="11">
        <v>1</v>
      </c>
      <c r="G19" s="14"/>
      <c r="H19" s="14"/>
      <c r="I19" s="14"/>
      <c r="J19" s="18"/>
      <c r="K19" s="18"/>
    </row>
    <row r="20" s="2" customFormat="1" ht="69" customHeight="1" spans="1:11">
      <c r="A20" s="11">
        <v>5</v>
      </c>
      <c r="B20" s="12" t="s">
        <v>15</v>
      </c>
      <c r="C20" s="12"/>
      <c r="D20" s="12" t="s">
        <v>29</v>
      </c>
      <c r="E20" s="11" t="s">
        <v>17</v>
      </c>
      <c r="F20" s="11">
        <v>1</v>
      </c>
      <c r="G20" s="14"/>
      <c r="H20" s="14"/>
      <c r="I20" s="14"/>
      <c r="J20" s="18"/>
      <c r="K20" s="18"/>
    </row>
  </sheetData>
  <mergeCells count="19">
    <mergeCell ref="A1:K1"/>
    <mergeCell ref="A3:D3"/>
    <mergeCell ref="B4:C4"/>
    <mergeCell ref="B5:C5"/>
    <mergeCell ref="B6:C6"/>
    <mergeCell ref="B7:C7"/>
    <mergeCell ref="B8:C8"/>
    <mergeCell ref="A9:D9"/>
    <mergeCell ref="B10:C10"/>
    <mergeCell ref="B11:C11"/>
    <mergeCell ref="B12:C12"/>
    <mergeCell ref="B13:C13"/>
    <mergeCell ref="B14:C14"/>
    <mergeCell ref="A15:D15"/>
    <mergeCell ref="B16:C16"/>
    <mergeCell ref="B17:C17"/>
    <mergeCell ref="B18:C18"/>
    <mergeCell ref="B19:C19"/>
    <mergeCell ref="B20:C2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史会渊</cp:lastModifiedBy>
  <dcterms:created xsi:type="dcterms:W3CDTF">2025-06-21T00:34:00Z</dcterms:created>
  <dcterms:modified xsi:type="dcterms:W3CDTF">2025-10-28T00:31:04Z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79490C8E39ED430F9288A1A37DB574FC_11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