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125" windowHeight="12540"/>
  </bookViews>
  <sheets>
    <sheet name="Sheet1" sheetId="1" r:id="rId1"/>
  </sheets>
  <definedNames>
    <definedName name="_xlnm.Print_Area" localSheetId="0">Sheet1!$A$1:$K$208</definedName>
  </definedName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01D7D86A5DDD4ECB81B0EE20739A758F" descr="30"/>
        <xdr:cNvPicPr/>
      </xdr:nvPicPr>
      <xdr:blipFill>
        <a:blip r:embed="rId1"/>
        <a:srcRect/>
        <a:stretch>
          <a:fillRect/>
        </a:stretch>
      </xdr:blipFill>
      <xdr:spPr>
        <a:xfrm>
          <a:off x="1707515" y="54435376"/>
          <a:ext cx="10067290" cy="7279004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3" name="ID_4AECBA75F520471E9B2CDD2EB93C18DA" descr=" "/>
        <xdr:cNvPicPr/>
      </xdr:nvPicPr>
      <xdr:blipFill>
        <a:blip r:embed="rId2"/>
        <a:srcRect/>
        <a:stretch>
          <a:fillRect/>
        </a:stretch>
      </xdr:blipFill>
      <xdr:spPr>
        <a:xfrm>
          <a:off x="2249170" y="80399256"/>
          <a:ext cx="637540" cy="143256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4" name="ID_D6E8987893D3442F815C6FFBC758BF3A" descr=" "/>
        <xdr:cNvPicPr/>
      </xdr:nvPicPr>
      <xdr:blipFill>
        <a:blip r:embed="rId3"/>
        <a:srcRect/>
        <a:stretch>
          <a:fillRect/>
        </a:stretch>
      </xdr:blipFill>
      <xdr:spPr>
        <a:xfrm>
          <a:off x="1235710" y="56178448"/>
          <a:ext cx="1577340" cy="339090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5" name="ID_140021A244D9413D90FD9C71503D0287" descr="22"/>
        <xdr:cNvPicPr/>
      </xdr:nvPicPr>
      <xdr:blipFill>
        <a:blip r:embed="rId4"/>
        <a:srcRect/>
        <a:stretch>
          <a:fillRect/>
        </a:stretch>
      </xdr:blipFill>
      <xdr:spPr>
        <a:xfrm>
          <a:off x="1469390" y="7854950"/>
          <a:ext cx="10067290" cy="67056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6" name="ID_C74304D25FB543EFA1A9F3CE9191C017" descr=" "/>
        <xdr:cNvPicPr/>
      </xdr:nvPicPr>
      <xdr:blipFill>
        <a:blip r:embed="rId5"/>
        <a:srcRect/>
        <a:stretch>
          <a:fillRect/>
        </a:stretch>
      </xdr:blipFill>
      <xdr:spPr>
        <a:xfrm>
          <a:off x="1775460" y="47467520"/>
          <a:ext cx="1357630" cy="18669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7" name="ID_D5ED59E598E448A9A9335882E47C6299" descr="20"/>
        <xdr:cNvPicPr/>
      </xdr:nvPicPr>
      <xdr:blipFill>
        <a:blip r:embed="rId6"/>
        <a:srcRect/>
        <a:stretch>
          <a:fillRect/>
        </a:stretch>
      </xdr:blipFill>
      <xdr:spPr>
        <a:xfrm>
          <a:off x="1478915" y="1984375"/>
          <a:ext cx="10067290" cy="6715125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8" name="ID_DE2EABED378D4F768FF779E446EA34FE" descr="21"/>
        <xdr:cNvPicPr/>
      </xdr:nvPicPr>
      <xdr:blipFill>
        <a:blip r:embed="rId7"/>
        <a:srcRect/>
        <a:stretch>
          <a:fillRect/>
        </a:stretch>
      </xdr:blipFill>
      <xdr:spPr>
        <a:xfrm>
          <a:off x="1526540" y="8763000"/>
          <a:ext cx="10067290" cy="67056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9" name="ID_E20A33F5A7B9460FB15C7A13008B6C0A" descr="16"/>
        <xdr:cNvPicPr/>
      </xdr:nvPicPr>
      <xdr:blipFill>
        <a:blip r:embed="rId8"/>
        <a:srcRect/>
        <a:stretch>
          <a:fillRect/>
        </a:stretch>
      </xdr:blipFill>
      <xdr:spPr>
        <a:xfrm>
          <a:off x="1621790" y="31857950"/>
          <a:ext cx="10067290" cy="6715126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10" name="ID_6929C5926EA140F693E36D14CB25D7E7" descr="10"/>
        <xdr:cNvPicPr/>
      </xdr:nvPicPr>
      <xdr:blipFill>
        <a:blip r:embed="rId9"/>
        <a:srcRect/>
        <a:stretch>
          <a:fillRect/>
        </a:stretch>
      </xdr:blipFill>
      <xdr:spPr>
        <a:xfrm>
          <a:off x="1469390" y="42748200"/>
          <a:ext cx="10067290" cy="67056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11" name="ID_839BF18AAFCA4664B62A1FDD1C29FB9B" descr=" "/>
        <xdr:cNvPicPr/>
      </xdr:nvPicPr>
      <xdr:blipFill>
        <a:blip r:embed="rId10"/>
        <a:srcRect/>
        <a:stretch>
          <a:fillRect/>
        </a:stretch>
      </xdr:blipFill>
      <xdr:spPr>
        <a:xfrm>
          <a:off x="1371600" y="78457424"/>
          <a:ext cx="2628900" cy="577215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2" name="ID_D35F72B393C24009956ED6B508E2565F" descr="27"/>
        <xdr:cNvPicPr/>
      </xdr:nvPicPr>
      <xdr:blipFill>
        <a:blip r:embed="rId11"/>
        <a:srcRect/>
        <a:stretch>
          <a:fillRect/>
        </a:stretch>
      </xdr:blipFill>
      <xdr:spPr>
        <a:xfrm>
          <a:off x="1621790" y="27162124"/>
          <a:ext cx="10063480" cy="6711952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13" name="ID_98CA529F309F453E81A4B45EBEF4346E" descr="13"/>
        <xdr:cNvPicPr/>
      </xdr:nvPicPr>
      <xdr:blipFill>
        <a:blip r:embed="rId12"/>
        <a:srcRect/>
        <a:stretch>
          <a:fillRect/>
        </a:stretch>
      </xdr:blipFill>
      <xdr:spPr>
        <a:xfrm>
          <a:off x="1545590" y="35712400"/>
          <a:ext cx="10067290" cy="67056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14" name="ID_C7D3687FABE548ED83293EE631F675EB" descr="24"/>
        <xdr:cNvPicPr/>
      </xdr:nvPicPr>
      <xdr:blipFill>
        <a:blip r:embed="rId13"/>
        <a:srcRect/>
        <a:stretch>
          <a:fillRect/>
        </a:stretch>
      </xdr:blipFill>
      <xdr:spPr>
        <a:xfrm>
          <a:off x="1612265" y="42313224"/>
          <a:ext cx="10067290" cy="67056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15" name="ID_9B01D3C628EB4DB5A0269E1234CB19EF" descr="06"/>
        <xdr:cNvPicPr/>
      </xdr:nvPicPr>
      <xdr:blipFill>
        <a:blip r:embed="rId14"/>
        <a:srcRect/>
        <a:stretch>
          <a:fillRect/>
        </a:stretch>
      </xdr:blipFill>
      <xdr:spPr>
        <a:xfrm>
          <a:off x="1974215" y="18468976"/>
          <a:ext cx="10067290" cy="67056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16" name="ID_324E2C17F986434BA70F9450582A47CB" descr="25"/>
        <xdr:cNvPicPr/>
      </xdr:nvPicPr>
      <xdr:blipFill>
        <a:blip r:embed="rId15"/>
        <a:srcRect/>
        <a:stretch>
          <a:fillRect/>
        </a:stretch>
      </xdr:blipFill>
      <xdr:spPr>
        <a:xfrm>
          <a:off x="1409700" y="18249900"/>
          <a:ext cx="10053320" cy="6715124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17" name="ID_9B5BDC1660F342F99D6775ECDCDA4D7D" descr="12"/>
        <xdr:cNvPicPr/>
      </xdr:nvPicPr>
      <xdr:blipFill>
        <a:blip r:embed="rId16"/>
        <a:srcRect/>
        <a:stretch>
          <a:fillRect/>
        </a:stretch>
      </xdr:blipFill>
      <xdr:spPr>
        <a:xfrm>
          <a:off x="1802765" y="34664648"/>
          <a:ext cx="10067290" cy="6708776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18" name="ID_1A4D29D57DE6407BB1821BA99899A967" descr=" "/>
        <xdr:cNvPicPr/>
      </xdr:nvPicPr>
      <xdr:blipFill>
        <a:blip r:embed="rId17"/>
        <a:srcRect/>
        <a:stretch>
          <a:fillRect/>
        </a:stretch>
      </xdr:blipFill>
      <xdr:spPr>
        <a:xfrm>
          <a:off x="1215390" y="160746432"/>
          <a:ext cx="2673985" cy="63436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9" name="ID_2AA762BAC7B64965AB007B01345B5CE3" descr="09"/>
        <xdr:cNvPicPr/>
      </xdr:nvPicPr>
      <xdr:blipFill>
        <a:blip r:embed="rId18"/>
        <a:srcRect/>
        <a:stretch>
          <a:fillRect/>
        </a:stretch>
      </xdr:blipFill>
      <xdr:spPr>
        <a:xfrm>
          <a:off x="1545590" y="38417500"/>
          <a:ext cx="10067290" cy="67056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20" name="ID_2E21170042A84634A781377AB0B67F8C" descr="18"/>
        <xdr:cNvPicPr/>
      </xdr:nvPicPr>
      <xdr:blipFill>
        <a:blip r:embed="rId19"/>
        <a:srcRect/>
        <a:stretch>
          <a:fillRect/>
        </a:stretch>
      </xdr:blipFill>
      <xdr:spPr>
        <a:xfrm>
          <a:off x="1488440" y="57438924"/>
          <a:ext cx="10067290" cy="6711952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21" name="ID_26B558B2F370414F857BDFBD7411CCFD" descr="28"/>
        <xdr:cNvPicPr/>
      </xdr:nvPicPr>
      <xdr:blipFill>
        <a:blip r:embed="rId20"/>
        <a:srcRect/>
        <a:stretch>
          <a:fillRect/>
        </a:stretch>
      </xdr:blipFill>
      <xdr:spPr>
        <a:xfrm>
          <a:off x="1526540" y="46577248"/>
          <a:ext cx="10067290" cy="67056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22" name="ID_2681D7193A154CA5A563DF30F6BD167A" descr="02"/>
        <xdr:cNvPicPr/>
      </xdr:nvPicPr>
      <xdr:blipFill>
        <a:blip r:embed="rId21"/>
        <a:srcRect/>
        <a:stretch>
          <a:fillRect/>
        </a:stretch>
      </xdr:blipFill>
      <xdr:spPr>
        <a:xfrm>
          <a:off x="1459865" y="12544425"/>
          <a:ext cx="10067290" cy="6705599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23" name="ID_B2383D53C37F4EE391F1B0E7487153D2" descr="07"/>
        <xdr:cNvPicPr/>
      </xdr:nvPicPr>
      <xdr:blipFill>
        <a:blip r:embed="rId22"/>
        <a:srcRect/>
        <a:stretch>
          <a:fillRect/>
        </a:stretch>
      </xdr:blipFill>
      <xdr:spPr>
        <a:xfrm>
          <a:off x="1574165" y="23085424"/>
          <a:ext cx="10067290" cy="67056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24" name="ID_039A97F6AAEB4223835CB65A37AA2FEE" descr="11"/>
        <xdr:cNvPicPr/>
      </xdr:nvPicPr>
      <xdr:blipFill>
        <a:blip r:embed="rId23"/>
        <a:srcRect/>
        <a:stretch>
          <a:fillRect/>
        </a:stretch>
      </xdr:blipFill>
      <xdr:spPr>
        <a:xfrm>
          <a:off x="1517015" y="49895124"/>
          <a:ext cx="10067290" cy="67056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25" name="ID_B01D678B78384852BBF0DDC843CE49E2" descr=" "/>
        <xdr:cNvPicPr/>
      </xdr:nvPicPr>
      <xdr:blipFill>
        <a:blip r:embed="rId24"/>
        <a:srcRect/>
        <a:stretch>
          <a:fillRect/>
        </a:stretch>
      </xdr:blipFill>
      <xdr:spPr>
        <a:xfrm>
          <a:off x="1791335" y="159057968"/>
          <a:ext cx="1367155" cy="127382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26" name="ID_18E843189BD7401C9F9080AE4C900EF4" descr=" "/>
        <xdr:cNvPicPr/>
      </xdr:nvPicPr>
      <xdr:blipFill>
        <a:blip r:embed="rId25"/>
        <a:srcRect/>
        <a:stretch>
          <a:fillRect/>
        </a:stretch>
      </xdr:blipFill>
      <xdr:spPr>
        <a:xfrm>
          <a:off x="1979295" y="76598784"/>
          <a:ext cx="1594485" cy="165544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27" name="ID_AA6661DFDD46402EA6088523E28ADD63" descr="05"/>
        <xdr:cNvPicPr/>
      </xdr:nvPicPr>
      <xdr:blipFill>
        <a:blip r:embed="rId26"/>
        <a:srcRect/>
        <a:stretch>
          <a:fillRect/>
        </a:stretch>
      </xdr:blipFill>
      <xdr:spPr>
        <a:xfrm>
          <a:off x="1669415" y="47952024"/>
          <a:ext cx="10067290" cy="67056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28" name="ID_27C36650529C427FB1FE747B9BA63788" descr=" "/>
        <xdr:cNvPicPr/>
      </xdr:nvPicPr>
      <xdr:blipFill>
        <a:blip r:embed="rId27"/>
        <a:srcRect/>
        <a:stretch>
          <a:fillRect/>
        </a:stretch>
      </xdr:blipFill>
      <xdr:spPr>
        <a:xfrm>
          <a:off x="7272655" y="80255744"/>
          <a:ext cx="1663700" cy="1490344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29" name="ID_0F1924C6A5A340A08EF8FFB2678F2E8D" descr="08"/>
        <xdr:cNvPicPr/>
      </xdr:nvPicPr>
      <xdr:blipFill>
        <a:blip r:embed="rId28"/>
        <a:srcRect/>
        <a:stretch>
          <a:fillRect/>
        </a:stretch>
      </xdr:blipFill>
      <xdr:spPr>
        <a:xfrm>
          <a:off x="1402715" y="37007800"/>
          <a:ext cx="10067290" cy="67056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30" name="ID_3ECF913D1354459692603434BB1AA13A" descr="15"/>
        <xdr:cNvPicPr/>
      </xdr:nvPicPr>
      <xdr:blipFill>
        <a:blip r:embed="rId29"/>
        <a:srcRect/>
        <a:stretch>
          <a:fillRect/>
        </a:stretch>
      </xdr:blipFill>
      <xdr:spPr>
        <a:xfrm>
          <a:off x="1431290" y="16354425"/>
          <a:ext cx="10067290" cy="6705599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31" name="ID_A2B1C02CE5FA4EB3B07D5A6238679D7A" descr="19"/>
        <xdr:cNvPicPr/>
      </xdr:nvPicPr>
      <xdr:blipFill>
        <a:blip r:embed="rId30"/>
        <a:srcRect/>
        <a:stretch>
          <a:fillRect/>
        </a:stretch>
      </xdr:blipFill>
      <xdr:spPr>
        <a:xfrm>
          <a:off x="1602740" y="55552976"/>
          <a:ext cx="10067290" cy="67056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32" name="ID_25A5D9F8B78C4E778DF92EE594467E69" descr="29"/>
        <xdr:cNvPicPr/>
      </xdr:nvPicPr>
      <xdr:blipFill>
        <a:blip r:embed="rId31"/>
        <a:srcRect/>
        <a:stretch>
          <a:fillRect/>
        </a:stretch>
      </xdr:blipFill>
      <xdr:spPr>
        <a:xfrm>
          <a:off x="1736090" y="48453676"/>
          <a:ext cx="10064115" cy="67056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33" name="ID_633646D9D67B430383B8D7303D8DA3BE" descr="14"/>
        <xdr:cNvPicPr/>
      </xdr:nvPicPr>
      <xdr:blipFill>
        <a:blip r:embed="rId32"/>
        <a:srcRect/>
        <a:stretch>
          <a:fillRect/>
        </a:stretch>
      </xdr:blipFill>
      <xdr:spPr>
        <a:xfrm>
          <a:off x="1536065" y="29679900"/>
          <a:ext cx="10067290" cy="67183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34" name="ID_D1FC8295EAB04281B4D2D3C3D46A45D4" descr="26"/>
        <xdr:cNvPicPr/>
      </xdr:nvPicPr>
      <xdr:blipFill>
        <a:blip r:embed="rId33"/>
        <a:srcRect/>
        <a:stretch>
          <a:fillRect/>
        </a:stretch>
      </xdr:blipFill>
      <xdr:spPr>
        <a:xfrm>
          <a:off x="1812290" y="25180924"/>
          <a:ext cx="10066020" cy="6711952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35" name="ID_F244046249CE45459F12EAD8910AA23A" descr=" "/>
        <xdr:cNvPicPr/>
      </xdr:nvPicPr>
      <xdr:blipFill>
        <a:blip r:embed="rId34"/>
        <a:srcRect/>
        <a:stretch>
          <a:fillRect/>
        </a:stretch>
      </xdr:blipFill>
      <xdr:spPr>
        <a:xfrm>
          <a:off x="1386205" y="102207696"/>
          <a:ext cx="2024380" cy="104076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36" name="ID_9EA5B191651B45B48276500EA01B8650" descr="03"/>
        <xdr:cNvPicPr/>
      </xdr:nvPicPr>
      <xdr:blipFill>
        <a:blip r:embed="rId35"/>
        <a:srcRect/>
        <a:stretch>
          <a:fillRect/>
        </a:stretch>
      </xdr:blipFill>
      <xdr:spPr>
        <a:xfrm>
          <a:off x="1669415" y="14582775"/>
          <a:ext cx="10067290" cy="6705601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37" name="ID_2BAF453C9E414218ABAC3268D15EFFEB" descr="23"/>
        <xdr:cNvPicPr/>
      </xdr:nvPicPr>
      <xdr:blipFill>
        <a:blip r:embed="rId36"/>
        <a:srcRect/>
        <a:stretch>
          <a:fillRect/>
        </a:stretch>
      </xdr:blipFill>
      <xdr:spPr>
        <a:xfrm>
          <a:off x="1469390" y="20164424"/>
          <a:ext cx="10067290" cy="6705600"/>
        </a:xfrm>
        <a:prstGeom prst="rect">
          <a:avLst/>
        </a:prstGeom>
        <a:noFill/>
        <a:ln>
          <a:noFill/>
        </a:ln>
        <a:effectLst/>
      </xdr:spPr>
    </xdr:pic>
  </etc:cellImage>
</etc:cellImages>
</file>

<file path=xl/sharedStrings.xml><?xml version="1.0" encoding="utf-8"?>
<sst xmlns="http://schemas.openxmlformats.org/spreadsheetml/2006/main" count="1216" uniqueCount="272">
  <si>
    <t>禅驿归云居酒店（二期）软装汇总清单（一批次）</t>
  </si>
  <si>
    <t>编号</t>
  </si>
  <si>
    <t>区域</t>
  </si>
  <si>
    <t>名称</t>
  </si>
  <si>
    <t>参考图片</t>
  </si>
  <si>
    <t>尺寸/mm</t>
  </si>
  <si>
    <t>颜色</t>
  </si>
  <si>
    <t>单位</t>
  </si>
  <si>
    <t>数量</t>
  </si>
  <si>
    <t>单价（元）</t>
  </si>
  <si>
    <t>合价（元）</t>
  </si>
  <si>
    <t>材质工艺</t>
  </si>
  <si>
    <t>1F公共区域</t>
  </si>
  <si>
    <t>1F接待大厅</t>
  </si>
  <si>
    <t>茶台</t>
  </si>
  <si>
    <t>长2370mm*1050mm</t>
  </si>
  <si>
    <t>图片色</t>
  </si>
  <si>
    <t>张</t>
  </si>
  <si>
    <t>1、外形尺寸要求：长2370mm*1050mm±20mm，高750mm±20mm。
2、材质：桌面材质：采用北美进口白蜡木纯天然原木大板厚50mm±20mm。桌腿材质：进口北美白蜡木原木。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</si>
  <si>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主人椅</t>
  </si>
  <si>
    <t>长640mm*宽540mm*高度1150mm</t>
  </si>
  <si>
    <t>1、外形尺寸要求：长640mm*宽540mm±20mm，高度1150mm±20mm。
2、材质：整体框架全部部件采用北美进口白蜡木原木制作，榫卯结构。坐垫：表层采用阻燃面料，填充:50D密度高回弹海绵+羽绒。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</si>
  <si>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椅子</t>
  </si>
  <si>
    <t>长600mm*宽600mm*高度770mm</t>
  </si>
  <si>
    <t>1、外形尺寸要求：长600mm*宽600mm±20mm，高度770mm±20mm。
2、材质：整体框架全部部件采用北美进口白蜡木原木制作，榫卯结构。坐垫：表层采用阻燃面料，填充:50D密度高回弹海绵+羽绒。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</si>
  <si>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紫砂茶具+茶盘</t>
  </si>
  <si>
    <t>禅意茶盘(80x35x3cm)；紫砂茶具</t>
  </si>
  <si>
    <t>套</t>
  </si>
  <si>
    <t xml:space="preserve">
1. 材质：紫砂黏土（茶具主体），石材（托盘 ）
2. 工艺：茶具经高温烧制而成，手工塑形辅以模具成型等半手工制作工艺；托盘采用切割、打磨等工艺制作
3. 颜色：深褐色系，呈现古朴质感。 </t>
  </si>
  <si>
    <t>仿真植物盆栽</t>
  </si>
  <si>
    <t>常规</t>
  </si>
  <si>
    <t>组</t>
  </si>
  <si>
    <t xml:space="preserve">1、材质：绿植盆栽+茶壶+书籍+实物画
2、颜色: 按彩图 </t>
  </si>
  <si>
    <t>茶水柜</t>
  </si>
  <si>
    <t>长1200mm*宽550mm*高660mm</t>
  </si>
  <si>
    <t xml:space="preserve">1、外形尺寸要求：长1200mm*宽550mm*高660mm±20mm。
2、材质：整体框架全部部件采用北美进口白蜡木原木制作，榫卯结构。+德国海蒂斯五金。台面加广东岩板。                                  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
6、功能：自带美的烧水壶。  </t>
  </si>
  <si>
    <t>花架</t>
  </si>
  <si>
    <t>长550mm*宽300mm*高1080mm</t>
  </si>
  <si>
    <t>件</t>
  </si>
  <si>
    <t>1、外形尺寸要求：长550mm*宽300mm*高1080mm±20mm。
2、材质：整体框架全部部件采用北美进口白蜡木原木制作，榫卯结构。                                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</si>
  <si>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雕塑+防尘罩</t>
  </si>
  <si>
    <t>长450mm*宽230mm*高600mm</t>
  </si>
  <si>
    <t xml:space="preserve">1. 外形尺寸：长450mm*宽230mm*高600mm±20mm。
2、材质：雕塑：优质透明树脂。罩子：优质亚克力罩子
2. 工艺：切割、打磨、上釉等工艺，装饰部件经过冲压、雕刻等工艺制作。
3. 颜色：图片色。 </t>
  </si>
  <si>
    <t>艺术装饰画</t>
  </si>
  <si>
    <t>高90cm*长230cm</t>
  </si>
  <si>
    <t xml:space="preserve">1、材质：底板采用实木底板+竹节艺术浮雕实物画                                    
2、做工：竹节艺术浮雕实物画                      
3、外框：采用铝合金黑框                                               4、颜色: 按彩图  </t>
  </si>
  <si>
    <t>抱枕</t>
  </si>
  <si>
    <t>W450*L450</t>
  </si>
  <si>
    <t>个</t>
  </si>
  <si>
    <t>1、材质：面料采用棉麻布料，质感舒适且耐用，内部填充物：羽绒+无漂白天然白鹅绒
2、工艺：裁剪，印花工艺
3、颜色：颜色按照彩图，以米白色为底色，竹枝部分为深浅不一的绿色，还有一些淡黄色的草类图案，整体色调清新自然</t>
  </si>
  <si>
    <t>屏风</t>
  </si>
  <si>
    <t>100*156-100*156-153*214</t>
  </si>
  <si>
    <t xml:space="preserve">1、材质：进口白蜡木边框；屏风：双宫真丝+高定手绘+局部刺绣
2、颜色: 按彩图 
</t>
  </si>
  <si>
    <t>1F休闲区</t>
  </si>
  <si>
    <t>沙发</t>
  </si>
  <si>
    <t>长2000mm*宽800mm*高度800mm</t>
  </si>
  <si>
    <t>1、外形尺寸要求：长2000mm*宽800mm*高度800mm±20mm。
2、材质：整体框架全部部件采用北美进口白蜡木原木制作，榫卯结构。坐垫：表层采用阻燃面料，填充:50D密度高回弹海绵+羽绒。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</si>
  <si>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沙发抱枕</t>
  </si>
  <si>
    <t>50*50cm</t>
  </si>
  <si>
    <t>1. 材质：面料主要为棉麻混纺，质地柔软且透气，具有一定的挺括感；图案部分采用环保油墨。
填充物：羽绒+无漂白天然白鹅绒
2. 工艺：印花技术印制，色彩还原度高
3. 颜色：主体为米白色，中间图案区域底色为米黄色，竹子为绿色</t>
  </si>
  <si>
    <t>茶几</t>
  </si>
  <si>
    <t>长1300mm*宽700mm*高450mm</t>
  </si>
  <si>
    <t>1、外形尺寸要求：长1300mm*宽700mm*高450mm±20mm。
2、材质：整体框架全部部件采用北美进口白蜡木原木制作，榫卯结构。                                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</si>
  <si>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茶几摆件</t>
  </si>
  <si>
    <t>常规尺寸</t>
  </si>
  <si>
    <t>花艺+茶具+真书+托盘</t>
  </si>
  <si>
    <t>长520mm*宽620mm*高度780mm</t>
  </si>
  <si>
    <t>1、外形尺寸要求：长520mm*宽620mm*高度780mm±20mm。
2、材质：整体框架全部部件采用北美进口白蜡木原木制作，榫卯结构。坐垫：表层采用阻燃面料，填充:50D密度高回弹海绵+羽绒。靠枕填充物：羽绒+无漂白天然白鹅绒。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</si>
  <si>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落地灯</t>
  </si>
  <si>
    <t>H1600</t>
  </si>
  <si>
    <t>盏</t>
  </si>
  <si>
    <t>1.灯具主材采用优质钢质，金属二次加工成各种规格尺寸型材；
2.装饰部位：采用优质布艺灯罩（米白色）；
3.光束角：120度；
4.光源：LED 3000K光源（晶元芯片）；
5.工艺：切割+焊接+打磨+打砂，金属焊接工艺按照GB10854-89执行；                       
6.表面处理：烤漆封闭保护/黑色，全灯表面静电.光滑.抗酸碱.防老化.防护等级IP55；                                                                                                              7.颜色：参考彩图；
8.工作电压:220v。</t>
  </si>
  <si>
    <t>手工地毯</t>
  </si>
  <si>
    <t>W2000*L3200</t>
  </si>
  <si>
    <t>1. 原料：70%国毛+30%涤龙；绒重：4.5磅；绒高：9mm
2. 工艺：手工枪刺+圈割混绒
3.阻燃B1级                                                                         
4.符合国家环保标准</t>
  </si>
  <si>
    <t>艺术装置雕塑</t>
  </si>
  <si>
    <t>对角直径900，层高度2550.00</t>
  </si>
  <si>
    <t>1. 材质：优质亚克力，质地坚硬且耐高温；
2. 工艺：切割、雕刻；
3.颜色: 按彩图 ；
4.文字内容按业主方确认为准。</t>
  </si>
  <si>
    <t>罗马帘1</t>
  </si>
  <si>
    <t>长3.42米*高2.72米</t>
  </si>
  <si>
    <t xml:space="preserve">1、材质：上轨材质铝合金；拉珠材质POM
上轨尺寸3.5cm×4.5cm；帘布材质：涤纶；下轨材质：铝合金
2、操作系统：拉珠系统
3、面料克重280g/m²±5%
4、色牢度≥6
5、面料厚度0.62mm±5%
6、最大宽度300cm
7、颜色以业主最终确认为准。
</t>
  </si>
  <si>
    <t>罗马帘2</t>
  </si>
  <si>
    <t>长10.38米*高2.74米</t>
  </si>
  <si>
    <t>罗马帘3</t>
  </si>
  <si>
    <t>长3.46*高2.83米</t>
  </si>
  <si>
    <t>1F休闲区阳台</t>
  </si>
  <si>
    <t>长1150mm*宽620mm*高度960mm</t>
  </si>
  <si>
    <t>1、外形尺寸要求：长1150mm*宽620mm*高度960mm±20mm。
2、材质：整体框架全部部件采用缅甸进口柚木制作，榫卯结构。坐垫：表层采用阻燃户外防水面料，填充:户外防水50D密度高回弹海绵+羽绒。
腰枕填充物：羽绒+无漂白天然白鹅绒。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</si>
  <si>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圆茶几</t>
  </si>
  <si>
    <t>直径400mm，高600mm</t>
  </si>
  <si>
    <t>1、外形尺寸要求：直径400mm，高600mm±20mm。
2、材质：整体框架全部部件采用缅甸进口柚木制作，榫卯结构。台面：广东岩板台面。                                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</si>
  <si>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遮阳伞</t>
  </si>
  <si>
    <t>D2550.00-D3000</t>
  </si>
  <si>
    <t>1、常规材质
2、颜色：咖啡色</t>
  </si>
  <si>
    <t>户外落地灯</t>
  </si>
  <si>
    <t>大号：24*24*高72.5CM
小号：24*24*高36.5CM</t>
  </si>
  <si>
    <t>1. 材质：优质金属
2. 工艺：太阳能
3. 颜色：如图</t>
  </si>
  <si>
    <t>（1）合计：</t>
  </si>
  <si>
    <t>1F-6F客房</t>
  </si>
  <si>
    <t>1F-C1花园套房</t>
  </si>
  <si>
    <t>玄关桌</t>
  </si>
  <si>
    <t>长1600mm*宽400mm*高750mm</t>
  </si>
  <si>
    <t>1、外形尺寸要求：长1600mm*宽400mm*高750mm±20mm。
2、材质：桌面材质：北美进口白蜡木原木5公分厚；桌腿材质：优质亚克力材+美白蜡木原木。                                 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</si>
  <si>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W710*H1100</t>
  </si>
  <si>
    <t>幅</t>
  </si>
  <si>
    <t xml:space="preserve">1、材质：底板采用松木全实木底板 +极窄的金属铝合金边框                                     
2.画面：竹节艺术浮雕实物画,不用使用打印画                        
</t>
  </si>
  <si>
    <t>摆件</t>
  </si>
  <si>
    <t>490*120*550H</t>
  </si>
  <si>
    <t>1. 材质：广东优质金属;小人：黑色陶瓷。定制款
2. 工艺：综合工艺，框架经弯折、焊接成圆形，抛光；装饰图案切割、冲压或蚀刻，与框架精细组装；底座切割、打磨稳固支撑。
3、颜色: 按彩图
4、尺寸：±20mm</t>
  </si>
  <si>
    <t>石榴</t>
  </si>
  <si>
    <t>枝</t>
  </si>
  <si>
    <t>1、材质：绢+pu+ABC
2、工艺仿真花
3、颜色：按彩图</t>
  </si>
  <si>
    <t>陶瓷花瓶摆件</t>
  </si>
  <si>
    <t>300*300*270</t>
  </si>
  <si>
    <t>1. 材质：景德镇高温陶瓷;
2. 工艺：手工彩绘定制
3、颜色: 按彩图
4、尺寸：±20mm</t>
  </si>
  <si>
    <t>罗汉床（不含方靠枕）</t>
  </si>
  <si>
    <t>长2000mm*宽700mm*高度800mm</t>
  </si>
  <si>
    <t>1、外形尺寸要求：长2000mm*宽700mm*高度800mm±20mm。
2、材质：整体框架全部部件采用北美进口白蜡木原木制作，榫卯结构。坐垫：表层采用阻燃面料，填充:50D密度高回弹海绵+羽绒。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</si>
  <si>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550.00x550.00mm</t>
  </si>
  <si>
    <t>1. 材质：面料主要为亚麻，质地柔软且透气，具有一定的挺括感；图案部分采用环保油墨。
填充物：羽绒+无漂白天然白鹅绒
2. 工艺：印花技术印制，色彩还原度高
3. 颜色：按彩图</t>
  </si>
  <si>
    <t>盖碗</t>
  </si>
  <si>
    <t>尺寸约12.1X9.2cm容量约145ml</t>
  </si>
  <si>
    <t>盆</t>
  </si>
  <si>
    <t>1.材质：采用优质瓷土，质地细腻坚实；盖钮、底部为陶质，质朴自然。纯手绘筱竹-圆满
2.工艺：经高温烧制，瓷面温润；竹叶图案以釉下彩工艺绘制，线条流畅，色彩经久不褪。 
3.颜色：主体米白色，盖钮、底部棕褐色，竹叶翠绿色。</t>
  </si>
  <si>
    <t>盆栽</t>
  </si>
  <si>
    <t>62*30*50</t>
  </si>
  <si>
    <t>1. 材质：植物是仿真蕨类，叶柔软有韧性；花盆陶瓷或坚硬；盆内苔藓柔软，石头坚硬
2. 工艺：植物精选修剪，留自然态；花盆塑形烧制，哑光简约；苔藓、石头挑选搭配，营造自然景观
3. 颜色：叶绿清新，花盆深灰，苔藓绿，石头灰白，色调自然清新，富生机</t>
  </si>
  <si>
    <t>长140*宽72cm</t>
  </si>
  <si>
    <t>1、材质：卷轴采用实木                                 
2、做工：丝绢卷轴                       
3、颜色: 按彩图 
4、尺寸：±20mm</t>
  </si>
  <si>
    <t>角几</t>
  </si>
  <si>
    <t>长530mm*宽350mm*高580mm</t>
  </si>
  <si>
    <t>1、外形尺寸要求：长530mm*宽350mm*高580mm±20mm。
2、材质：整体框架全部部件采用北美进口白蜡木原木制作，榫卯结构。                                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</si>
  <si>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熏香炉</t>
  </si>
  <si>
    <t>11.7*高11cm</t>
  </si>
  <si>
    <t>1. 材质：香炉主体越窑青瓷，细腻坚硬；炉盖铜
2. 工艺：主体塑形、上釉、烧制，呈温润光泽与细腻质感；炉盖铸造或雕刻成精美花纹
3. 颜色：主体深绿，炉盖古铜，色调沉稳典雅，具古韵</t>
  </si>
  <si>
    <t>茶具</t>
  </si>
  <si>
    <t>1、茶具常规尺寸
2、托盘尺寸：20*20*2.8cm</t>
  </si>
  <si>
    <t>1、材质：茶具材质：黑陶；托盘材质：综合材质；
2、1壶2杯1托盘</t>
  </si>
  <si>
    <t>君子六件套</t>
  </si>
  <si>
    <t xml:space="preserve">1、材质：竹                              
2、做工：手工制作                   
3、颜色: 按彩图 </t>
  </si>
  <si>
    <t>茶水吧</t>
  </si>
  <si>
    <t>长90*宽45*高90cm</t>
  </si>
  <si>
    <t>1、外形尺寸要求：长900mm*宽450mm*高900mm±20mm。
2、材质：整体框架全部部件采用北美进口白蜡木原木制作，榫卯结构。+德国海蒂斯五金。台面加广东岩板。                                  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
6、能放小冰箱，冰箱规格：宽400*深390*高480mm（±5mm）</t>
  </si>
  <si>
    <t>琴桌</t>
  </si>
  <si>
    <t>长1400mm*宽550.00mm*高700mm</t>
  </si>
  <si>
    <t>1、外形尺寸要求：长1400mm*宽550.00mm*高700mm±20mm。
2、材质：整体框架全部部件采用北美进口白蜡木原木制作，榫卯结构。                                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</si>
  <si>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凳子</t>
  </si>
  <si>
    <t>长450mm*宽300mm*高450mm</t>
  </si>
  <si>
    <t>1、外形尺寸要求：长450mm*宽300mm*高450mm±20mm。
2、材质：整体框架全部部件采用北美进口白蜡木原木制作，榫卯结构。                                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</si>
  <si>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古琴</t>
  </si>
  <si>
    <t>约123*22cm</t>
  </si>
  <si>
    <t xml:space="preserve">1. 材质：琴身优质木材，坚硬共鸣好，琴弦金属弦，仅供观赏
2. 工艺：木材精选、干燥，经切割、打磨、雕刻，表面上漆或抛光，琴弦安装精准，琴徽镶嵌牢固，兼顾声学与美学
3. 颜色：琴身棕红深沉，与琴弦光泽或色调搭配，古朴典雅 </t>
  </si>
  <si>
    <t>床尾凳</t>
  </si>
  <si>
    <t>长1800mm*宽550.00mm*高度550mm</t>
  </si>
  <si>
    <t>1、外形尺寸要求：长1800mm*宽550.00mm*高度550mm±20mm。
2、材质：整体框架全部部件采用北美进口白蜡木原木制作，榫卯结构。坐垫：表层采用阻燃面料，填充:50D密度高回弹海绵+羽绒。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</si>
  <si>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长580mm*宽520mm*高度760m</t>
  </si>
  <si>
    <t>1、外形尺寸要求：长580mm*宽520mm*高度760mm±20mm。
2、材质：整体框架全部部件采用北美进口白蜡木原木制作，榫卯结构。坐垫：表层采用阻燃面料，填充:50D密度高回弹海绵+羽绒。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</si>
  <si>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方枕</t>
  </si>
  <si>
    <t>50x50cm</t>
  </si>
  <si>
    <t>1. 材质：面料主要为棉麻混纺，质地柔软且透气，具有一定的挺括感；图案部分采用环保油墨。
填充物：仿丝棉+无漂白天然白鹅绒
2. 工艺：印花技术印制，色彩还原度高
3. 颜色：主体为米白色，中间图案区域底色为米黄色，竹子为绿色</t>
  </si>
  <si>
    <t>小圆几</t>
  </si>
  <si>
    <t>1、外形尺寸要求：直径400mm，高600mm±20mm。
2、材质：整体框架全部部件采用北美进口白蜡木原木制作，榫卯结构。                                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</si>
  <si>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220*490*1600</t>
  </si>
  <si>
    <t>1.灯具主材采用优质钢质，金属二次加工成各种规格尺寸型材；
2.装饰部位：采用优质手绘布艺灯罩（米白色）；
3.光束角：120度；
4.光源：LED 3000K光源（晶元芯片）；
5.工艺：切割+焊接+打磨+打砂，金属焊接工艺按照GB10854-89执行；                       
6.表面处理：烤漆封闭保护/黑色，全灯表面静电.光滑.抗酸碱.防老化.防护等级IP55；                                                                                                              7.颜色：参考彩图；
8.工作电压:220v。
9、尺寸：±20mm</t>
  </si>
  <si>
    <t>书案</t>
  </si>
  <si>
    <t>长1400mm*宽550mm*高740mm</t>
  </si>
  <si>
    <t>1、外形尺寸要求：长1400mm*宽550mm*高740mm±20mm。
2、材质：整体框架全部部件采用北美进口白蜡木原木制作，榫卯结构。                                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</si>
  <si>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长570mm*宽520mm*高度800mm</t>
  </si>
  <si>
    <t>1、外形尺寸要求：长570mm*宽520mm*高度800mm±20mm。
2、材质：整体框架全部部件采用北美进口白蜡木原木制作，榫卯结构。坐垫：表层采用阻燃面料，填充:50D密度高回弹海绵+羽绒。靠枕填充物：羽绒+无漂白天然白鹅绒。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</si>
  <si>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45*45cm</t>
  </si>
  <si>
    <t>台灯</t>
  </si>
  <si>
    <t>340*200*600</t>
  </si>
  <si>
    <t>直径34.5*高22.5cm</t>
  </si>
  <si>
    <t>1. 材质：毛笔笔杆竹质或木质，坚实；笔头动物毛发，柔软吸水；笔架铜材质
2. 工艺：笔杆切割、打磨、装饰；笔头选毛、梳理、扎制。笔架金属弯折、焊接，底座稳固。 
3. 颜色：笔杆深棕、红棕，笔头白或黑，笔架黑，色调沉稳古朴</t>
  </si>
  <si>
    <t>书桌摆件</t>
  </si>
  <si>
    <r>
      <rPr>
        <sz val="10"/>
        <rFont val="宋体"/>
        <charset val="134"/>
      </rPr>
      <t xml:space="preserve">花器+花艺+书籍+托盘+镇尺+字贴
</t>
    </r>
    <r>
      <rPr>
        <sz val="10"/>
        <color rgb="FFFF0000"/>
        <rFont val="宋体"/>
        <charset val="134"/>
      </rPr>
      <t>(鲜花，仅摆场提供一次，后续运营自行提供；书籍为宜宾当地相关书籍)</t>
    </r>
  </si>
  <si>
    <t>1. 材质：文具摆件多陶瓷，细腻坚硬；笔竹木
2. 工艺：陶瓷塑形、上釉、烧制，表面光滑，色泽匀；笔选材、打磨、修削，笔头尖
3. 颜色：陶瓷墨绿，笔深棕</t>
  </si>
  <si>
    <t>化妆凳</t>
  </si>
  <si>
    <t>长350mm*宽350mm*高度420mm</t>
  </si>
  <si>
    <t>1、外形尺寸要求：长350mm*宽350mm*高度420mm±20mm。
2、材质：整体框架全部部件采用北美进口白蜡木原木制作，榫卯结构。坐垫：表层采用阻燃面料，填充:50D密度高回弹海绵+羽绒。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</si>
  <si>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长1150mm*宽620mm*高度960m</t>
  </si>
  <si>
    <t>D250</t>
  </si>
  <si>
    <t>挂衣架</t>
  </si>
  <si>
    <t>长1000mm*宽440mm*高1520mm</t>
  </si>
  <si>
    <t>1、外形尺寸要求：长1000mm*宽440mm*高1520mm±20mm。
2、材质：整体框架全部部件采用缅甸进口柚木制作，榫卯结构。                                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</si>
  <si>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墙面组合装置</t>
  </si>
  <si>
    <t>写字仿真瓦片+枯树枝</t>
  </si>
  <si>
    <t>1、组合：定制仿真瓦片写字，仿真瓦片：优质铁艺；枯树枝
2、字的内容根据业主需求深化。</t>
  </si>
  <si>
    <t>阳台落地灯</t>
  </si>
  <si>
    <t>边长45cm*边长45cm*高160cm</t>
  </si>
  <si>
    <t>1. 材质：优质碳素钢
2. 工艺：定制框架，插电款
3. 灯光颜色：暖光
4、尺寸：±20mm</t>
  </si>
  <si>
    <t>竹子盆栽</t>
  </si>
  <si>
    <t>180cm竹子</t>
  </si>
  <si>
    <t>1. 材质：竹子仿真材料，仿真实质感色泽；花盆陶瓷，坚固
2. 工艺：竹子塑形上色模拟形态颜色，叶片排列自然；花盆塑形、烧制 ，哑光处理，底部仿真苔藓增自然感
3. 颜色：竹子绿黄相间，花盆米白，色彩清新，生机勃勃</t>
  </si>
  <si>
    <t>3000*2200</t>
  </si>
  <si>
    <t>1. 原料：70%国毛+30%涤龙，  绒重：4.5磅；  绒高：9mm；
2. 工艺：手工枪刺+圈割混绒
3.阻燃B1级                                             
4.符合国家环保标准
5、尺寸：±20mm</t>
  </si>
  <si>
    <t>W450*450mm</t>
  </si>
  <si>
    <t>1. 材质：面料主要为棉麻混纺，质地柔软且透气，具有一定的挺括感。
填充物：羽绒+无漂白天然白鹅绒
2. 工艺：印花技术印制，色彩还原度高
3. 颜色：按彩图。
4、尺寸：±20mm</t>
  </si>
  <si>
    <t>床尾毯</t>
  </si>
  <si>
    <t>550.00*2600mm</t>
  </si>
  <si>
    <t>1、材质工艺要求：棉麻材质，定制图案+logo                                         2、执行标准：符合国际 《OEKOTEX STANDARD 100 》生态环保纺织用品标准认证。
3、数量按1：1的比例配比。
4、尺寸：±20mm</t>
  </si>
  <si>
    <t>R200</t>
  </si>
  <si>
    <t xml:space="preserve">1、材质：手绘陶瓷+绢花
2、工艺:釉上彩，象牙白  
3、颜色: 按彩图
</t>
  </si>
  <si>
    <t>泡池卷帘</t>
  </si>
  <si>
    <t>宽2.45米*高3.2米；
宽2.15米*高3.2米*2
（以现场最终测量为准。）</t>
  </si>
  <si>
    <t>平方</t>
  </si>
  <si>
    <t>1.材质：素织手工苎麻（最终以提样为准）高端品牌，手动
2.要求：天然环保，防霉抗菌，易于清洁，每平方米400克左右，遮光度85%，抗紫外线系数 ： up to 97%，防水、防火。防火、烟雾等级：B1(中国)-GB17591， FR(美国)-NEPA.701 TM1， 91BS(英国)-5867 Part2 TypeB ， B1(德国)-DIN 4102
3、健康/安全：不含对人体健康有害的化学物质
--Oeko-tex Standard 100 class IV
室内空气质量评价(VOC)--Greenguard Gold⑧
EN71 Part3:1994 RoHS-LeadFree GB18586-2001
GB18401-2010 Reach 1907/2006 SHVC
黑色素瘤国际基金会认证-MIF</t>
  </si>
  <si>
    <t>泡池收纳盘</t>
  </si>
  <si>
    <t>长760mm*宽315mm*高度45mm</t>
  </si>
  <si>
    <t>1、外形尺寸：长760mm*宽315mm*高度45mm±20mm。
2、材质：整体框架全部部件采用缅甸进口柚木制作，榫卯结构。
3、油漆： 全部六面喷涂，全用进口阿克苏水性漆。
4、工艺：按家用家具工艺标准实际生产。
5、标准：防水、防潮。</t>
  </si>
  <si>
    <t>（2F-6F）K房型单间大床房</t>
  </si>
  <si>
    <t>W450*450</t>
  </si>
  <si>
    <t>50*260cm</t>
  </si>
  <si>
    <t>花瓶</t>
  </si>
  <si>
    <t>花瓶：直径14*H22cm</t>
  </si>
  <si>
    <t xml:space="preserve">1. 材质：花瓶：景德镇白釉陶瓷，细腻坚硬。
            花艺：绢+pu+ABC
2. 工艺：花瓶：古法烧制; 花艺:半手工仿真
3. 颜色：按彩图 </t>
  </si>
  <si>
    <t>1.灯具主材采用优质钢质，金属二次加工成各种规格尺寸型材；
2.装饰部位：采用优质手绘布艺灯罩（米白色）；
3.光束角：120度；
4.光源：LED 3000K光源（晶元芯片）；
5.工艺：切割+焊接+打磨+打砂，金属焊接工艺按照GB10854-89执行；                       
6.表面处理：烤漆封闭保护/黑色，全灯表面静电.光滑.抗酸碱.防老化.防护等级IP55；                                                                                                              7.颜色：参考彩图；
8.工作电压:220v。</t>
  </si>
  <si>
    <t xml:space="preserve">1、材质：卷轴采用实木                                 
2、做工：丝绢卷轴                       
3、颜色: 按彩图 </t>
  </si>
  <si>
    <t>长120*宽55*高84cm</t>
  </si>
  <si>
    <t>1、外形尺寸：长1200mm*宽550mm*高840mm±20mm。
2、材质：整体框架全部部件采用北美进口白蜡木原木制作，榫卯结构。+德国海蒂斯五金。台面加广东岩板。                                  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
6、能放小冰箱，冰箱规格：宽400*深390*高480mm（±5mm）</t>
  </si>
  <si>
    <t>1. 材质：植物是仿真蕨类，叶柔软有韧性；花盆陶瓷或坚硬；盆内苔藓柔软，石头坚硬。
2. 工艺：植物精选修剪，留自然态；花盆塑形烧制，哑光简约；苔藓、石头挑选搭配，营造自然景观
3. 颜色：叶绿清新，花盆深灰，苔藓绿，石头灰白，色调自然清新，富生机</t>
  </si>
  <si>
    <t>花盆架</t>
  </si>
  <si>
    <t>长300mm*宽300mm*高800mm</t>
  </si>
  <si>
    <t>1、外形尺寸：长300mm*宽300mm*高800mm±20mm。
2、材质：整体框架全部部件采用北美进口白蜡木原木制作，榫卯结构。                                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</si>
  <si>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宽2.45米*高2.6米*2；
宽2.17米*高2.6米
（以现场最终测量为准。）</t>
  </si>
  <si>
    <t>（2F-3F）T1标间双床房（2间）</t>
  </si>
  <si>
    <t>长1200mm*宽550.00mm*高度550mm</t>
  </si>
  <si>
    <t>1、外形尺寸：长1200mm*宽550.00mm*高度550mm±20mm。
2、材质：整体框架全部部件采用北美进口白蜡木原木制作，榫卯结构。坐垫：表层采用阻燃面料，填充:50D密度高回弹海绵+羽绒。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</si>
  <si>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1. 材质：面料主要为棉麻混纺，质地柔软且透气，具有一定的挺括感。
填充物：羽绒+无漂白天然白鹅绒
2. 工艺：印花技术印制，色彩还原度高
3. 颜色：按彩图。
4、数量按1：3的比例配比。</t>
  </si>
  <si>
    <t>550.00*2100mm</t>
  </si>
  <si>
    <t>4035*2200</t>
  </si>
  <si>
    <t>1. 原料：70%国毛+30%涤龙，  绒重：4.5磅；  绒高：9mm；
2. 工艺：手工枪刺+圈割混绒
3.阻燃B1级                                           
4.符合国家环保标准</t>
  </si>
  <si>
    <t>长100*宽55*高60cm</t>
  </si>
  <si>
    <t>1、外形尺寸：长1000mm*宽550mm*高600mm±20mm。
2、材质：整体框架全部部件采用北美进口白蜡木原木制作，榫卯结构。+德国海蒂斯五金。台面加广东岩板。                                  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
6、能放小冰箱，冰箱规格：宽400*深390*高480mm（±5mm）</t>
  </si>
  <si>
    <t>L1200*H550.00</t>
  </si>
  <si>
    <t>1、材质：底板采用松木全实木底板 +极窄的金属铝合金边框                                     
2.画面：竹节艺术浮雕实物画</t>
  </si>
  <si>
    <t>长2000mm*宽700mm*高750mm</t>
  </si>
  <si>
    <t>1、外形尺寸：长2000mm*宽700mm*高750mm±20mm。
2、材质：整体框架全部部件采用缅甸进口柚木制作，榫卯结构。                                
3、油漆： 全部六面喷涂，全用进口阿克苏水性漆。
4、工艺：按家用家具工艺标准实际生产。对边角部位进行倒圆角处理。防水、防潮。
5、标准：颜色以产品清单和最终确认深化效果图为准；环保标准符合国家规范标准；承重能力不低于300KG。</t>
  </si>
  <si>
    <t>景观池</t>
  </si>
  <si>
    <t>长1300mm*宽800mm*高250.000mm</t>
  </si>
  <si>
    <t>1、外形尺寸：长1300mm*宽800mm*高250.000mm±20mm。
2、材质：整体框架全部部件采用缅甸进口柚木制作，榫卯结构。                                
3、油漆： 全部六面喷涂，全用进口阿克苏水性漆。
4、工艺：按家用家具工艺标准实际生产。对边角部位进行倒圆角处理。防水、防潮。
5、标准：颜色以产品清单和最终确认深化效果图为准；环保标准符合国家规范标准；承重能力不低于300KG。</t>
  </si>
  <si>
    <t>长凳</t>
  </si>
  <si>
    <t>长1200mm*宽400mm*高度450mm</t>
  </si>
  <si>
    <t>1、外形尺寸：长1200mm*宽400mm*高度450mm±20mm。
2、材质：整体框架全部部件采用缅甸进口柚木制作，榫卯结构。坐垫：表层采用阻燃面料，填充:50D密度高回弹海绵+羽绒。
3、油漆： 全部六面喷涂，全用进口阿克苏水性漆。
4、工艺：按家用家具工艺标准实际生产。对边角部位进行倒圆角处理。防水、防潮。
5、标准：颜色以产品清单和最终确认深化效果图为准；环保标准符合国家规范标准；承重能力不低于300KG。</t>
  </si>
  <si>
    <t>小方凳</t>
  </si>
  <si>
    <t>长400mm*宽400mm*高度450mm</t>
  </si>
  <si>
    <t>1、外形尺寸：长400mm*宽400mm*高度450mm±20mm。
2、材质：整体框架全部部件采用缅甸进口柚木制作，榫卯结构。坐垫：表层采用阻燃面料，填充:50D密度高回弹海绵+羽绒。
3、油漆： 全部六面喷涂，全用进口阿克苏水性漆。
4、工艺：按家用家具工艺标准实际生产。对边角部位进行倒圆角处理。防水、防潮。
5、标准：颜色以产品清单和最终确认深化效果图为准；环保标准符合国家规范标准；承重能力不低于300KG。</t>
  </si>
  <si>
    <t>景观</t>
  </si>
  <si>
    <t>800*1300</t>
  </si>
  <si>
    <t>1. 材质：树为仿真材料，仿木枝干、逼真叶片；花盆金属复合材，坚固
2. 工艺：树精细塑形上色仿枫形态色彩；花盆切割成型，哑光处理。植物搭配、石头摆放经设计，显和谐 
3. 颜色：叶红橙鲜艳，干棕褐，盆黑，色彩对比鲜明有层次</t>
  </si>
  <si>
    <t>宽2.4米*高2.6米；
宽2.14米*高2.6米*2
（以现场最终测量为准。）</t>
  </si>
  <si>
    <t>（2F-3F）T2房型标间双床房（2间）</t>
  </si>
  <si>
    <t>2000*700*800mm</t>
  </si>
  <si>
    <t>50*210cm</t>
  </si>
  <si>
    <t>4065*2200</t>
  </si>
  <si>
    <t>换鞋凳</t>
  </si>
  <si>
    <t>长90*宽55*高84cm</t>
  </si>
  <si>
    <t>1、外形尺寸：长900mm*宽550mm*高840mm0±20mm。
2、材质：整体框架全部部件采用北美进口白蜡木原木制作，榫卯结构。+德国海蒂斯五金。台面加广东岩板。                                  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
6、能放小冰箱，冰箱规格：宽400*深390*高480mm（±5mm）</t>
  </si>
  <si>
    <t>宽2.5米*高2.6米；
宽2.14米*高2.6米*2
（以现场最终测量为准。）</t>
  </si>
  <si>
    <t>（2F-6F）T3房型标间双床房（4间）</t>
  </si>
  <si>
    <t>65*210cm</t>
  </si>
  <si>
    <t>1850*2200</t>
  </si>
  <si>
    <t>（2F-6F）T4房型标间双床房（4间）</t>
  </si>
  <si>
    <t>1、材质要求：棉麻材质                                          2、执行标准：符合国际 《OEKOTEX STANDARD 100 》生态环保纺织用品标准认证。
3、数量按1：1.1的比例配比。</t>
  </si>
  <si>
    <t>1、外形尺寸：长2000mm*宽700mm*高750mm±20mm。
2、材质：整体框架全部部件采用缅甸进口柚木制作，榫卯结构。                                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</si>
  <si>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1、外形尺寸：长1300mm*宽800mm*高250.000mm±20mm。
2、材质：整体框架全部部件采用缅甸进口柚木制作，榫卯结构。                                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</si>
  <si>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1、外形尺寸：长1200mm*宽400mm*高度450mm±20mm。
2、材质：整体框架全部部件采用缅甸进口柚木制作，榫卯结构。坐垫：表层采用阻燃面料，填充:50D密度高回弹海绵+羽绒。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</si>
  <si>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1、外形尺寸：长400mm*宽400mm*高度450mm±20mm。
2、材质：整体框架全部部件采用缅甸进口柚木制作，榫卯结构。坐垫：表层采用阻燃面料，填充:50D密度高回弹海绵+羽绒。
3、油漆： 全部六面喷涂，全用进口阿克苏水性漆。
4、工艺：按家用家具工艺标准实际生产。对边角部位进行倒圆角处理。
5、标准：颜色以产品清单和最终确认深化效果图为准；环保标准符合国家规范标准；承重能力不低于300KG。</t>
  </si>
  <si>
    <t>（2）合计：</t>
  </si>
  <si>
    <t>（一）不含税汇总【（1）+（2）】</t>
  </si>
  <si>
    <t>（二）税费（13%）：</t>
  </si>
  <si>
    <t>总计（一+二）：</t>
  </si>
</sst>
</file>

<file path=xl/styles.xml><?xml version="1.0" encoding="utf-8"?>
<styleSheet xmlns="http://schemas.openxmlformats.org/spreadsheetml/2006/main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.0_ "/>
  </numFmts>
  <fonts count="27">
    <font>
      <sz val="11"/>
      <name val="宋体"/>
      <charset val="134"/>
    </font>
    <font>
      <sz val="10"/>
      <color rgb="FF000000"/>
      <name val="宋体"/>
      <charset val="134"/>
    </font>
    <font>
      <b/>
      <sz val="20"/>
      <color rgb="FF000000"/>
      <name val="宋体"/>
      <charset val="134"/>
    </font>
    <font>
      <b/>
      <sz val="10"/>
      <name val="宋体"/>
      <charset val="134"/>
    </font>
    <font>
      <sz val="10"/>
      <name val="宋体"/>
      <charset val="134"/>
    </font>
    <font>
      <b/>
      <sz val="10"/>
      <color rgb="FF000000"/>
      <name val="宋体"/>
      <charset val="134"/>
    </font>
    <font>
      <sz val="11"/>
      <color theme="1"/>
      <name val="宋体"/>
      <charset val="134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sz val="10"/>
      <color rgb="FFFF0000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6" fillId="0" borderId="0" applyFont="0" applyFill="0" applyBorder="0" applyAlignment="0" applyProtection="0">
      <alignment vertical="center"/>
    </xf>
    <xf numFmtId="0" fontId="7" fillId="3" borderId="0" applyNumberFormat="0" applyBorder="0" applyAlignment="0" applyProtection="0">
      <alignment vertical="center"/>
    </xf>
    <xf numFmtId="0" fontId="8" fillId="4" borderId="10" applyNumberFormat="0" applyAlignment="0" applyProtection="0">
      <alignment vertical="center"/>
    </xf>
    <xf numFmtId="44" fontId="6" fillId="0" borderId="0" applyFont="0" applyFill="0" applyBorder="0" applyAlignment="0" applyProtection="0">
      <alignment vertical="center"/>
    </xf>
    <xf numFmtId="41" fontId="6" fillId="0" borderId="0" applyFont="0" applyFill="0" applyBorder="0" applyAlignment="0" applyProtection="0">
      <alignment vertical="center"/>
    </xf>
    <xf numFmtId="0" fontId="7" fillId="5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43" fontId="6" fillId="0" borderId="0" applyFont="0" applyFill="0" applyBorder="0" applyAlignment="0" applyProtection="0">
      <alignment vertical="center"/>
    </xf>
    <xf numFmtId="0" fontId="10" fillId="7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9" fontId="6" fillId="0" borderId="0" applyFon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6" fillId="8" borderId="11" applyNumberFormat="0" applyFon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12" applyNumberFormat="0" applyFill="0" applyAlignment="0" applyProtection="0">
      <alignment vertical="center"/>
    </xf>
    <xf numFmtId="0" fontId="18" fillId="0" borderId="12" applyNumberFormat="0" applyFill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3" fillId="0" borderId="13" applyNumberFormat="0" applyFill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9" fillId="12" borderId="14" applyNumberFormat="0" applyAlignment="0" applyProtection="0">
      <alignment vertical="center"/>
    </xf>
    <xf numFmtId="0" fontId="20" fillId="12" borderId="10" applyNumberFormat="0" applyAlignment="0" applyProtection="0">
      <alignment vertical="center"/>
    </xf>
    <xf numFmtId="0" fontId="21" fillId="13" borderId="15" applyNumberFormat="0" applyAlignment="0" applyProtection="0">
      <alignment vertical="center"/>
    </xf>
    <xf numFmtId="0" fontId="7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22" fillId="0" borderId="16" applyNumberFormat="0" applyFill="0" applyAlignment="0" applyProtection="0">
      <alignment vertical="center"/>
    </xf>
    <xf numFmtId="0" fontId="23" fillId="0" borderId="17" applyNumberFormat="0" applyFill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7" fillId="18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7" fillId="20" borderId="0" applyNumberFormat="0" applyBorder="0" applyAlignment="0" applyProtection="0">
      <alignment vertical="center"/>
    </xf>
    <xf numFmtId="0" fontId="7" fillId="21" borderId="0" applyNumberFormat="0" applyBorder="0" applyAlignment="0" applyProtection="0">
      <alignment vertical="center"/>
    </xf>
    <xf numFmtId="0" fontId="7" fillId="22" borderId="0" applyNumberFormat="0" applyBorder="0" applyAlignment="0" applyProtection="0">
      <alignment vertical="center"/>
    </xf>
    <xf numFmtId="0" fontId="7" fillId="23" borderId="0" applyNumberFormat="0" applyBorder="0" applyAlignment="0" applyProtection="0">
      <alignment vertical="center"/>
    </xf>
    <xf numFmtId="0" fontId="10" fillId="2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7" fillId="26" borderId="0" applyNumberFormat="0" applyBorder="0" applyAlignment="0" applyProtection="0">
      <alignment vertical="center"/>
    </xf>
    <xf numFmtId="0" fontId="7" fillId="27" borderId="0" applyNumberFormat="0" applyBorder="0" applyAlignment="0" applyProtection="0">
      <alignment vertical="center"/>
    </xf>
    <xf numFmtId="0" fontId="10" fillId="28" borderId="0" applyNumberFormat="0" applyBorder="0" applyAlignment="0" applyProtection="0">
      <alignment vertical="center"/>
    </xf>
    <xf numFmtId="0" fontId="7" fillId="29" borderId="0" applyNumberFormat="0" applyBorder="0" applyAlignment="0" applyProtection="0">
      <alignment vertical="center"/>
    </xf>
    <xf numFmtId="0" fontId="10" fillId="30" borderId="0" applyNumberFormat="0" applyBorder="0" applyAlignment="0" applyProtection="0">
      <alignment vertical="center"/>
    </xf>
    <xf numFmtId="0" fontId="10" fillId="31" borderId="0" applyNumberFormat="0" applyBorder="0" applyAlignment="0" applyProtection="0">
      <alignment vertical="center"/>
    </xf>
    <xf numFmtId="0" fontId="7" fillId="32" borderId="0" applyNumberFormat="0" applyBorder="0" applyAlignment="0" applyProtection="0">
      <alignment vertical="center"/>
    </xf>
    <xf numFmtId="0" fontId="10" fillId="33" borderId="0" applyNumberFormat="0" applyBorder="0" applyAlignment="0" applyProtection="0">
      <alignment vertical="center"/>
    </xf>
  </cellStyleXfs>
  <cellXfs count="52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0" xfId="0" applyFont="1" applyFill="1" applyAlignment="1">
      <alignment horizontal="center" vertical="center" wrapText="1"/>
    </xf>
    <xf numFmtId="176" fontId="1" fillId="0" borderId="0" xfId="0" applyNumberFormat="1" applyFont="1" applyAlignment="1">
      <alignment horizontal="center" vertical="center" wrapText="1"/>
    </xf>
    <xf numFmtId="0" fontId="1" fillId="0" borderId="0" xfId="0" applyFont="1" applyAlignment="1">
      <alignment horizontal="justify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177" fontId="3" fillId="0" borderId="1" xfId="0" applyNumberFormat="1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10" fontId="1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1" fillId="0" borderId="1" xfId="0" applyNumberFormat="1" applyFont="1" applyFill="1" applyBorder="1" applyAlignment="1">
      <alignment horizontal="center" vertical="center" wrapText="1"/>
    </xf>
    <xf numFmtId="0" fontId="5" fillId="0" borderId="5" xfId="0" applyFont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 wrapText="1"/>
    </xf>
    <xf numFmtId="0" fontId="3" fillId="0" borderId="4" xfId="0" applyFont="1" applyFill="1" applyBorder="1" applyAlignment="1">
      <alignment horizontal="center" vertical="center" wrapText="1"/>
    </xf>
    <xf numFmtId="0" fontId="1" fillId="0" borderId="1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176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justify" vertical="center" wrapText="1"/>
    </xf>
    <xf numFmtId="0" fontId="1" fillId="0" borderId="0" xfId="0" applyFont="1" applyBorder="1" applyAlignment="1">
      <alignment horizontal="center" vertical="center" wrapText="1"/>
    </xf>
    <xf numFmtId="176" fontId="3" fillId="0" borderId="1" xfId="0" applyNumberFormat="1" applyFont="1" applyFill="1" applyBorder="1" applyAlignment="1">
      <alignment horizontal="center" vertical="center" wrapText="1"/>
    </xf>
    <xf numFmtId="0" fontId="5" fillId="0" borderId="0" xfId="0" applyFont="1" applyBorder="1" applyAlignment="1">
      <alignment horizontal="center" vertical="center" wrapText="1"/>
    </xf>
    <xf numFmtId="176" fontId="1" fillId="0" borderId="3" xfId="0" applyNumberFormat="1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justify" vertical="center" wrapText="1"/>
    </xf>
    <xf numFmtId="0" fontId="1" fillId="0" borderId="0" xfId="0" applyFont="1" applyFill="1" applyBorder="1" applyAlignment="1">
      <alignment horizontal="center" vertical="center" wrapText="1"/>
    </xf>
    <xf numFmtId="176" fontId="1" fillId="0" borderId="1" xfId="0" applyNumberFormat="1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justify" vertical="center" wrapText="1"/>
    </xf>
    <xf numFmtId="176" fontId="1" fillId="0" borderId="4" xfId="0" applyNumberFormat="1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justify" vertical="center" wrapText="1"/>
    </xf>
    <xf numFmtId="0" fontId="4" fillId="0" borderId="0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justify" vertical="center" wrapText="1"/>
    </xf>
    <xf numFmtId="0" fontId="3" fillId="0" borderId="1" xfId="0" applyFont="1" applyFill="1" applyBorder="1" applyAlignment="1">
      <alignment horizontal="justify" vertical="center" wrapText="1"/>
    </xf>
    <xf numFmtId="0" fontId="5" fillId="0" borderId="9" xfId="0" applyFont="1" applyBorder="1" applyAlignment="1">
      <alignment horizontal="center" vertical="center" wrapText="1"/>
    </xf>
    <xf numFmtId="0" fontId="1" fillId="0" borderId="1" xfId="0" applyFont="1" applyFill="1" applyBorder="1" applyAlignment="1">
      <alignment horizontal="justify" vertical="center" wrapText="1"/>
    </xf>
    <xf numFmtId="0" fontId="4" fillId="0" borderId="0" xfId="0" applyFont="1" applyFill="1" applyAlignment="1">
      <alignment horizontal="center" vertical="center" wrapText="1"/>
    </xf>
    <xf numFmtId="0" fontId="1" fillId="0" borderId="0" xfId="0" applyNumberFormat="1" applyFont="1" applyFill="1" applyAlignment="1">
      <alignment horizontal="center" vertical="center" wrapText="1"/>
    </xf>
    <xf numFmtId="0" fontId="5" fillId="0" borderId="0" xfId="0" applyFont="1" applyFill="1" applyAlignment="1">
      <alignment horizontal="center" vertical="center" wrapText="1"/>
    </xf>
    <xf numFmtId="176" fontId="1" fillId="0" borderId="0" xfId="0" applyNumberFormat="1" applyFont="1" applyFill="1" applyAlignment="1">
      <alignment horizontal="center" vertical="center" wrapText="1"/>
    </xf>
    <xf numFmtId="0" fontId="5" fillId="0" borderId="2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 wrapText="1"/>
    </xf>
    <xf numFmtId="0" fontId="5" fillId="0" borderId="1" xfId="0" applyFont="1" applyBorder="1" applyAlignment="1">
      <alignment vertical="center" wrapText="1"/>
    </xf>
    <xf numFmtId="0" fontId="5" fillId="0" borderId="1" xfId="0" applyFont="1" applyBorder="1" applyAlignment="1">
      <alignment horizontal="center" vertical="center" wrapText="1"/>
    </xf>
    <xf numFmtId="0" fontId="5" fillId="0" borderId="8" xfId="0" applyFont="1" applyBorder="1" applyAlignment="1">
      <alignment horizontal="center" vertical="center" wrapText="1"/>
    </xf>
    <xf numFmtId="176" fontId="5" fillId="0" borderId="1" xfId="0" applyNumberFormat="1" applyFont="1" applyBorder="1" applyAlignment="1">
      <alignment horizontal="center" vertical="center" wrapText="1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dxfs count="17">
    <dxf>
      <fill>
        <patternFill patternType="solid">
          <fgColor rgb="FFD9E1F4"/>
          <bgColor rgb="FFD9E1F4"/>
        </patternFill>
      </fill>
    </dxf>
    <dxf>
      <fill>
        <patternFill patternType="solid">
          <fgColor rgb="FFD9E1F4"/>
          <bgColor rgb="FFD9E1F4"/>
        </patternFill>
      </fill>
    </dxf>
    <dxf>
      <font>
        <b val="1"/>
        <color rgb="FF000000"/>
      </font>
    </dxf>
    <dxf>
      <font>
        <b val="1"/>
        <color rgb="FF000000"/>
      </font>
    </dxf>
    <dxf>
      <font>
        <b val="1"/>
        <color rgb="FF000000"/>
      </font>
      <border>
        <left/>
        <right/>
        <top style="double">
          <color rgb="FF4874CB"/>
        </top>
        <bottom/>
      </border>
    </dxf>
    <dxf>
      <font>
        <b val="1"/>
        <color rgb="FFFFFFFF"/>
      </font>
      <fill>
        <patternFill patternType="solid">
          <fgColor rgb="FF4874CB"/>
          <bgColor rgb="FF4874CB"/>
        </patternFill>
      </fill>
    </dxf>
    <dxf>
      <font>
        <color rgb="FF000000"/>
      </font>
      <border>
        <left style="thin">
          <color rgb="FF4874CB"/>
        </left>
        <right style="thin">
          <color rgb="FF4874CB"/>
        </right>
        <top style="thin">
          <color rgb="FF4874CB"/>
        </top>
        <bottom style="thin">
          <color rgb="FF4874CB"/>
        </bottom>
        <horizontal style="thin">
          <color rgb="FF91AADF"/>
        </horizontal>
      </border>
    </dxf>
    <dxf>
      <fill>
        <patternFill patternType="solid">
          <fgColor rgb="FFD9E1F4"/>
          <bgColor rgb="FFD9E1F4"/>
        </patternFill>
      </fill>
      <border>
        <left/>
        <right/>
        <top/>
        <bottom style="thin">
          <color rgb="FF91AADF"/>
        </bottom>
      </border>
    </dxf>
    <dxf>
      <font>
        <b val="1"/>
      </font>
      <fill>
        <patternFill patternType="solid">
          <fgColor rgb="FFD9E1F4"/>
          <bgColor rgb="FFD9E1F4"/>
        </patternFill>
      </fill>
      <border>
        <left/>
        <right/>
        <top/>
        <bottom style="thin">
          <color rgb="FF91AADF"/>
        </bottom>
      </border>
    </dxf>
    <dxf>
      <font>
        <color rgb="FF000000"/>
      </font>
    </dxf>
    <dxf>
      <font>
        <color rgb="FF000000"/>
      </font>
      <border>
        <left/>
        <right/>
        <top/>
        <bottom style="thin">
          <color rgb="FF91AADF"/>
        </bottom>
      </border>
    </dxf>
    <dxf>
      <font>
        <b val="1"/>
        <color rgb="FF000000"/>
      </font>
    </dxf>
    <dxf>
      <font>
        <b val="1"/>
        <color rgb="FF000000"/>
      </font>
      <border>
        <left/>
        <right/>
        <top style="thin">
          <color rgb="FF4874CB"/>
        </top>
        <bottom style="thin">
          <color rgb="FF4874CB"/>
        </bottom>
      </border>
    </dxf>
    <dxf>
      <fill>
        <patternFill patternType="solid">
          <fgColor rgb="FFD9E1F4"/>
          <bgColor rgb="FFD9E1F4"/>
        </patternFill>
      </fill>
    </dxf>
    <dxf>
      <fill>
        <patternFill patternType="solid">
          <fgColor rgb="FFD9E1F4"/>
          <bgColor rgb="FFD9E1F4"/>
        </patternFill>
      </fill>
    </dxf>
    <dxf>
      <font>
        <b val="1"/>
        <color rgb="FF000000"/>
      </font>
      <fill>
        <patternFill patternType="solid">
          <fgColor rgb="FFD9E1F4"/>
          <bgColor rgb="FFD9E1F4"/>
        </patternFill>
      </fill>
      <border>
        <left/>
        <right/>
        <top style="thin">
          <color rgb="FF91AADF"/>
        </top>
        <bottom style="thin">
          <color rgb="FF91AADF"/>
        </bottom>
      </border>
    </dxf>
    <dxf>
      <font>
        <b val="1"/>
        <color rgb="FF000000"/>
      </font>
      <fill>
        <patternFill patternType="solid">
          <fgColor rgb="FFD9E1F4"/>
          <bgColor rgb="FFD9E1F4"/>
        </patternFill>
      </fill>
      <border>
        <left/>
        <right/>
        <top/>
        <bottom style="thin">
          <color rgb="FF91AADF"/>
        </bottom>
      </border>
    </dxf>
  </dxfs>
  <tableStyles count="2" defaultTableStyle="TableStylePreset3_Accent1 1" defaultPivotStyle="PivotStylePreset2_Accent1 1">
    <tableStyle name="TableStylePreset3_Accent1 1" pivot="0" count="7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 1" table="0" count="10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69.jpeg"/><Relationship Id="rId8" Type="http://schemas.openxmlformats.org/officeDocument/2006/relationships/image" Target="media/image68.jpeg"/><Relationship Id="rId7" Type="http://schemas.openxmlformats.org/officeDocument/2006/relationships/image" Target="media/image67.jpeg"/><Relationship Id="rId6" Type="http://schemas.openxmlformats.org/officeDocument/2006/relationships/image" Target="media/image66.jpeg"/><Relationship Id="rId5" Type="http://schemas.openxmlformats.org/officeDocument/2006/relationships/image" Target="media/image65.png"/><Relationship Id="rId4" Type="http://schemas.openxmlformats.org/officeDocument/2006/relationships/image" Target="media/image64.jpeg"/><Relationship Id="rId36" Type="http://schemas.openxmlformats.org/officeDocument/2006/relationships/image" Target="media/image90.jpeg"/><Relationship Id="rId35" Type="http://schemas.openxmlformats.org/officeDocument/2006/relationships/image" Target="media/image89.jpeg"/><Relationship Id="rId34" Type="http://schemas.openxmlformats.org/officeDocument/2006/relationships/image" Target="media/image88.png"/><Relationship Id="rId33" Type="http://schemas.openxmlformats.org/officeDocument/2006/relationships/image" Target="media/image87.jpeg"/><Relationship Id="rId32" Type="http://schemas.openxmlformats.org/officeDocument/2006/relationships/image" Target="media/image86.jpeg"/><Relationship Id="rId31" Type="http://schemas.openxmlformats.org/officeDocument/2006/relationships/image" Target="media/image60.jpeg"/><Relationship Id="rId30" Type="http://schemas.openxmlformats.org/officeDocument/2006/relationships/image" Target="media/image85.jpeg"/><Relationship Id="rId3" Type="http://schemas.openxmlformats.org/officeDocument/2006/relationships/image" Target="media/image63.png"/><Relationship Id="rId29" Type="http://schemas.openxmlformats.org/officeDocument/2006/relationships/image" Target="media/image84.jpeg"/><Relationship Id="rId28" Type="http://schemas.openxmlformats.org/officeDocument/2006/relationships/image" Target="media/image83.jpeg"/><Relationship Id="rId27" Type="http://schemas.openxmlformats.org/officeDocument/2006/relationships/image" Target="media/image55.png"/><Relationship Id="rId26" Type="http://schemas.openxmlformats.org/officeDocument/2006/relationships/image" Target="media/image82.jpeg"/><Relationship Id="rId25" Type="http://schemas.openxmlformats.org/officeDocument/2006/relationships/image" Target="media/image52.png"/><Relationship Id="rId24" Type="http://schemas.openxmlformats.org/officeDocument/2006/relationships/image" Target="media/image21.png"/><Relationship Id="rId23" Type="http://schemas.openxmlformats.org/officeDocument/2006/relationships/image" Target="media/image81.jpeg"/><Relationship Id="rId22" Type="http://schemas.openxmlformats.org/officeDocument/2006/relationships/image" Target="media/image80.jpeg"/><Relationship Id="rId21" Type="http://schemas.openxmlformats.org/officeDocument/2006/relationships/image" Target="media/image79.jpeg"/><Relationship Id="rId20" Type="http://schemas.openxmlformats.org/officeDocument/2006/relationships/image" Target="media/image78.jpeg"/><Relationship Id="rId2" Type="http://schemas.openxmlformats.org/officeDocument/2006/relationships/image" Target="media/image34.png"/><Relationship Id="rId19" Type="http://schemas.openxmlformats.org/officeDocument/2006/relationships/image" Target="media/image77.jpeg"/><Relationship Id="rId18" Type="http://schemas.openxmlformats.org/officeDocument/2006/relationships/image" Target="media/image76.jpeg"/><Relationship Id="rId17" Type="http://schemas.openxmlformats.org/officeDocument/2006/relationships/image" Target="media/image49.png"/><Relationship Id="rId16" Type="http://schemas.openxmlformats.org/officeDocument/2006/relationships/image" Target="media/image75.jpeg"/><Relationship Id="rId15" Type="http://schemas.openxmlformats.org/officeDocument/2006/relationships/image" Target="media/image74.jpeg"/><Relationship Id="rId14" Type="http://schemas.openxmlformats.org/officeDocument/2006/relationships/image" Target="media/image73.jpeg"/><Relationship Id="rId13" Type="http://schemas.openxmlformats.org/officeDocument/2006/relationships/image" Target="media/image72.jpeg"/><Relationship Id="rId12" Type="http://schemas.openxmlformats.org/officeDocument/2006/relationships/image" Target="media/image71.jpeg"/><Relationship Id="rId11" Type="http://schemas.openxmlformats.org/officeDocument/2006/relationships/image" Target="media/image70.jpeg"/><Relationship Id="rId10" Type="http://schemas.openxmlformats.org/officeDocument/2006/relationships/image" Target="media/image61.png"/><Relationship Id="rId1" Type="http://schemas.openxmlformats.org/officeDocument/2006/relationships/image" Target="media/image62.jpeg"/></Relationships>
</file>

<file path=xl/_rels/workbook.xml.rels><?xml version="1.0" encoding="UTF-8" standalone="yes"?>
<Relationships xmlns="http://schemas.openxmlformats.org/package/2006/relationships"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1" Type="http://schemas.openxmlformats.org/officeDocument/2006/relationships/image" Target="../media/image61.png"/><Relationship Id="rId60" Type="http://schemas.openxmlformats.org/officeDocument/2006/relationships/image" Target="../media/image60.jpe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</xdr:col>
      <xdr:colOff>542519</xdr:colOff>
      <xdr:row>10</xdr:row>
      <xdr:rowOff>33238</xdr:rowOff>
    </xdr:from>
    <xdr:to>
      <xdr:col>3</xdr:col>
      <xdr:colOff>2217848</xdr:colOff>
      <xdr:row>10</xdr:row>
      <xdr:rowOff>1635323</xdr:rowOff>
    </xdr:to>
    <xdr:pic>
      <xdr:nvPicPr>
        <xdr:cNvPr id="2" name="图片 4" descr=" "/>
        <xdr:cNvPicPr/>
      </xdr:nvPicPr>
      <xdr:blipFill>
        <a:blip r:embed="rId1"/>
        <a:srcRect b="26629"/>
        <a:stretch>
          <a:fillRect/>
        </a:stretch>
      </xdr:blipFill>
      <xdr:spPr>
        <a:xfrm>
          <a:off x="2239645" y="15198725"/>
          <a:ext cx="1675130" cy="118618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627380</xdr:colOff>
      <xdr:row>11</xdr:row>
      <xdr:rowOff>85725</xdr:rowOff>
    </xdr:from>
    <xdr:to>
      <xdr:col>3</xdr:col>
      <xdr:colOff>2223135</xdr:colOff>
      <xdr:row>11</xdr:row>
      <xdr:rowOff>1062355</xdr:rowOff>
    </xdr:to>
    <xdr:pic>
      <xdr:nvPicPr>
        <xdr:cNvPr id="3" name="图片 6" descr=" "/>
        <xdr:cNvPicPr/>
      </xdr:nvPicPr>
      <xdr:blipFill>
        <a:blip r:embed="rId2"/>
        <a:srcRect/>
        <a:stretch>
          <a:fillRect/>
        </a:stretch>
      </xdr:blipFill>
      <xdr:spPr>
        <a:xfrm>
          <a:off x="2324735" y="16470630"/>
          <a:ext cx="1595755" cy="67627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522047</xdr:colOff>
      <xdr:row>12</xdr:row>
      <xdr:rowOff>125908</xdr:rowOff>
    </xdr:from>
    <xdr:to>
      <xdr:col>3</xdr:col>
      <xdr:colOff>2197375</xdr:colOff>
      <xdr:row>12</xdr:row>
      <xdr:rowOff>1622821</xdr:rowOff>
    </xdr:to>
    <xdr:pic>
      <xdr:nvPicPr>
        <xdr:cNvPr id="4" name="图片 7" descr=" "/>
        <xdr:cNvPicPr/>
      </xdr:nvPicPr>
      <xdr:blipFill>
        <a:blip r:embed="rId3"/>
        <a:srcRect/>
        <a:stretch>
          <a:fillRect/>
        </a:stretch>
      </xdr:blipFill>
      <xdr:spPr>
        <a:xfrm>
          <a:off x="2219325" y="17272635"/>
          <a:ext cx="1675130" cy="10934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1156693</xdr:colOff>
      <xdr:row>19</xdr:row>
      <xdr:rowOff>72578</xdr:rowOff>
    </xdr:from>
    <xdr:to>
      <xdr:col>3</xdr:col>
      <xdr:colOff>1702625</xdr:colOff>
      <xdr:row>19</xdr:row>
      <xdr:rowOff>1649511</xdr:rowOff>
    </xdr:to>
    <xdr:pic>
      <xdr:nvPicPr>
        <xdr:cNvPr id="5" name="图片 17" descr=" "/>
        <xdr:cNvPicPr/>
      </xdr:nvPicPr>
      <xdr:blipFill>
        <a:blip r:embed="rId4"/>
        <a:srcRect/>
        <a:stretch>
          <a:fillRect/>
        </a:stretch>
      </xdr:blipFill>
      <xdr:spPr>
        <a:xfrm>
          <a:off x="2853690" y="30424755"/>
          <a:ext cx="546100" cy="1576705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474278</xdr:colOff>
      <xdr:row>6</xdr:row>
      <xdr:rowOff>88106</xdr:rowOff>
    </xdr:from>
    <xdr:to>
      <xdr:col>3</xdr:col>
      <xdr:colOff>1961942</xdr:colOff>
      <xdr:row>6</xdr:row>
      <xdr:rowOff>1343620</xdr:rowOff>
    </xdr:to>
    <xdr:pic>
      <xdr:nvPicPr>
        <xdr:cNvPr id="6" name="图片 19" descr=" "/>
        <xdr:cNvPicPr/>
      </xdr:nvPicPr>
      <xdr:blipFill>
        <a:blip r:embed="rId5"/>
        <a:srcRect/>
        <a:stretch>
          <a:fillRect/>
        </a:stretch>
      </xdr:blipFill>
      <xdr:spPr>
        <a:xfrm>
          <a:off x="2171065" y="8031480"/>
          <a:ext cx="1487805" cy="125539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760892</xdr:colOff>
      <xdr:row>21</xdr:row>
      <xdr:rowOff>49609</xdr:rowOff>
    </xdr:from>
    <xdr:to>
      <xdr:col>3</xdr:col>
      <xdr:colOff>1668504</xdr:colOff>
      <xdr:row>21</xdr:row>
      <xdr:rowOff>1180703</xdr:rowOff>
    </xdr:to>
    <xdr:pic>
      <xdr:nvPicPr>
        <xdr:cNvPr id="7" name="图片 24" descr=" "/>
        <xdr:cNvPicPr/>
      </xdr:nvPicPr>
      <xdr:blipFill>
        <a:blip r:embed="rId6"/>
        <a:srcRect/>
        <a:stretch>
          <a:fillRect/>
        </a:stretch>
      </xdr:blipFill>
      <xdr:spPr>
        <a:xfrm>
          <a:off x="2458085" y="33297495"/>
          <a:ext cx="907415" cy="71247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208136</xdr:colOff>
      <xdr:row>15</xdr:row>
      <xdr:rowOff>505271</xdr:rowOff>
    </xdr:from>
    <xdr:to>
      <xdr:col>3</xdr:col>
      <xdr:colOff>2572704</xdr:colOff>
      <xdr:row>15</xdr:row>
      <xdr:rowOff>1116409</xdr:rowOff>
    </xdr:to>
    <xdr:grpSp>
      <xdr:nvGrpSpPr>
        <xdr:cNvPr id="8" name=" "/>
        <xdr:cNvGrpSpPr/>
      </xdr:nvGrpSpPr>
      <xdr:grpSpPr>
        <a:xfrm>
          <a:off x="1905000" y="23521035"/>
          <a:ext cx="2364740" cy="611505"/>
          <a:chOff x="16698" y="14894"/>
          <a:chExt cx="7536" cy="2179"/>
        </a:xfrm>
      </xdr:grpSpPr>
      <xdr:pic>
        <xdr:nvPicPr>
          <xdr:cNvPr id="9" name="图片 29" descr=" "/>
          <xdr:cNvPicPr/>
        </xdr:nvPicPr>
        <xdr:blipFill>
          <a:blip r:embed="rId7"/>
          <a:srcRect/>
          <a:stretch>
            <a:fillRect/>
          </a:stretch>
        </xdr:blipFill>
        <xdr:spPr>
          <a:xfrm rot="21300000">
            <a:off x="16698" y="14894"/>
            <a:ext cx="2298" cy="2179"/>
          </a:xfrm>
          <a:prstGeom prst="rect">
            <a:avLst/>
          </a:prstGeom>
          <a:noFill/>
          <a:ln w="9525" cap="flat" cmpd="sng">
            <a:noFill/>
            <a:prstDash val="solid"/>
            <a:miter/>
          </a:ln>
          <a:effectLst/>
        </xdr:spPr>
      </xdr:pic>
      <xdr:pic>
        <xdr:nvPicPr>
          <xdr:cNvPr id="10" name="图片 30" descr=" "/>
          <xdr:cNvPicPr/>
        </xdr:nvPicPr>
        <xdr:blipFill>
          <a:blip r:embed="rId8"/>
          <a:srcRect/>
          <a:stretch>
            <a:fillRect/>
          </a:stretch>
        </xdr:blipFill>
        <xdr:spPr>
          <a:xfrm flipH="1">
            <a:off x="22069" y="15015"/>
            <a:ext cx="2165" cy="1823"/>
          </a:xfrm>
          <a:prstGeom prst="rect">
            <a:avLst/>
          </a:prstGeom>
          <a:noFill/>
          <a:ln w="9525" cap="flat" cmpd="sng">
            <a:noFill/>
            <a:prstDash val="solid"/>
            <a:miter/>
          </a:ln>
          <a:effectLst/>
        </xdr:spPr>
      </xdr:pic>
      <xdr:pic>
        <xdr:nvPicPr>
          <xdr:cNvPr id="11" name="图片 31" descr=" "/>
          <xdr:cNvPicPr/>
        </xdr:nvPicPr>
        <xdr:blipFill>
          <a:blip r:embed="rId9"/>
          <a:srcRect/>
          <a:stretch>
            <a:fillRect/>
          </a:stretch>
        </xdr:blipFill>
        <xdr:spPr>
          <a:xfrm>
            <a:off x="21047" y="14962"/>
            <a:ext cx="2421" cy="2025"/>
          </a:xfrm>
          <a:prstGeom prst="rect">
            <a:avLst/>
          </a:prstGeom>
          <a:noFill/>
          <a:ln w="9525" cap="flat" cmpd="sng">
            <a:noFill/>
            <a:prstDash val="solid"/>
            <a:miter/>
          </a:ln>
          <a:effectLst/>
        </xdr:spPr>
      </xdr:pic>
      <xdr:pic>
        <xdr:nvPicPr>
          <xdr:cNvPr id="12" name="图片 32" descr=" "/>
          <xdr:cNvPicPr/>
        </xdr:nvPicPr>
        <xdr:blipFill>
          <a:blip r:embed="rId10"/>
          <a:srcRect/>
          <a:stretch>
            <a:fillRect/>
          </a:stretch>
        </xdr:blipFill>
        <xdr:spPr>
          <a:xfrm rot="21360000">
            <a:off x="17853" y="15002"/>
            <a:ext cx="2031" cy="2011"/>
          </a:xfrm>
          <a:prstGeom prst="rect">
            <a:avLst/>
          </a:prstGeom>
          <a:noFill/>
          <a:ln w="9525" cap="flat" cmpd="sng">
            <a:noFill/>
            <a:prstDash val="solid"/>
            <a:miter/>
          </a:ln>
          <a:effectLst/>
        </xdr:spPr>
      </xdr:pic>
      <xdr:pic>
        <xdr:nvPicPr>
          <xdr:cNvPr id="13" name="图片 33" descr=" "/>
          <xdr:cNvPicPr/>
        </xdr:nvPicPr>
        <xdr:blipFill>
          <a:blip r:embed="rId11"/>
          <a:srcRect/>
          <a:stretch>
            <a:fillRect/>
          </a:stretch>
        </xdr:blipFill>
        <xdr:spPr>
          <a:xfrm rot="21420000">
            <a:off x="19456" y="15634"/>
            <a:ext cx="2037" cy="1402"/>
          </a:xfrm>
          <a:prstGeom prst="rect">
            <a:avLst/>
          </a:prstGeom>
          <a:noFill/>
          <a:ln w="9525" cap="flat" cmpd="sng">
            <a:noFill/>
            <a:prstDash val="solid"/>
            <a:miter/>
          </a:ln>
          <a:effectLst/>
        </xdr:spPr>
      </xdr:pic>
    </xdr:grpSp>
    <xdr:clientData/>
  </xdr:twoCellAnchor>
  <xdr:twoCellAnchor>
    <xdr:from>
      <xdr:col>3</xdr:col>
      <xdr:colOff>777952</xdr:colOff>
      <xdr:row>22</xdr:row>
      <xdr:rowOff>35123</xdr:rowOff>
    </xdr:from>
    <xdr:to>
      <xdr:col>3</xdr:col>
      <xdr:colOff>1651443</xdr:colOff>
      <xdr:row>22</xdr:row>
      <xdr:rowOff>1229320</xdr:rowOff>
    </xdr:to>
    <xdr:pic>
      <xdr:nvPicPr>
        <xdr:cNvPr id="14" name="图片 34" descr=" "/>
        <xdr:cNvPicPr/>
      </xdr:nvPicPr>
      <xdr:blipFill>
        <a:blip r:embed="rId12"/>
        <a:srcRect/>
        <a:stretch>
          <a:fillRect/>
        </a:stretch>
      </xdr:blipFill>
      <xdr:spPr>
        <a:xfrm>
          <a:off x="2475230" y="34044890"/>
          <a:ext cx="873125" cy="11938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866666</xdr:colOff>
      <xdr:row>23</xdr:row>
      <xdr:rowOff>60027</xdr:rowOff>
    </xdr:from>
    <xdr:to>
      <xdr:col>3</xdr:col>
      <xdr:colOff>1665092</xdr:colOff>
      <xdr:row>23</xdr:row>
      <xdr:rowOff>1151433</xdr:rowOff>
    </xdr:to>
    <xdr:pic>
      <xdr:nvPicPr>
        <xdr:cNvPr id="15" name="图片 35" descr=" "/>
        <xdr:cNvPicPr/>
      </xdr:nvPicPr>
      <xdr:blipFill>
        <a:blip r:embed="rId12"/>
        <a:srcRect/>
        <a:stretch>
          <a:fillRect/>
        </a:stretch>
      </xdr:blipFill>
      <xdr:spPr>
        <a:xfrm>
          <a:off x="2563495" y="35746055"/>
          <a:ext cx="798830" cy="109156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812073</xdr:colOff>
      <xdr:row>24</xdr:row>
      <xdr:rowOff>10914</xdr:rowOff>
    </xdr:from>
    <xdr:to>
      <xdr:col>3</xdr:col>
      <xdr:colOff>1685564</xdr:colOff>
      <xdr:row>24</xdr:row>
      <xdr:rowOff>1206003</xdr:rowOff>
    </xdr:to>
    <xdr:pic>
      <xdr:nvPicPr>
        <xdr:cNvPr id="16" name="图片 36" descr=" "/>
        <xdr:cNvPicPr/>
      </xdr:nvPicPr>
      <xdr:blipFill>
        <a:blip r:embed="rId12"/>
        <a:srcRect/>
        <a:stretch>
          <a:fillRect/>
        </a:stretch>
      </xdr:blipFill>
      <xdr:spPr>
        <a:xfrm>
          <a:off x="2508885" y="37373560"/>
          <a:ext cx="873760" cy="11950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969029</xdr:colOff>
      <xdr:row>59</xdr:row>
      <xdr:rowOff>100707</xdr:rowOff>
    </xdr:from>
    <xdr:to>
      <xdr:col>3</xdr:col>
      <xdr:colOff>2176903</xdr:colOff>
      <xdr:row>59</xdr:row>
      <xdr:rowOff>1783953</xdr:rowOff>
    </xdr:to>
    <xdr:pic>
      <xdr:nvPicPr>
        <xdr:cNvPr id="17" name="图片 53" descr=" "/>
        <xdr:cNvPicPr/>
      </xdr:nvPicPr>
      <xdr:blipFill>
        <a:blip r:embed="rId13"/>
        <a:srcRect/>
        <a:stretch>
          <a:fillRect/>
        </a:stretch>
      </xdr:blipFill>
      <xdr:spPr>
        <a:xfrm>
          <a:off x="2666365" y="95509715"/>
          <a:ext cx="1207770" cy="168338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1313648</xdr:colOff>
      <xdr:row>55</xdr:row>
      <xdr:rowOff>83343</xdr:rowOff>
    </xdr:from>
    <xdr:to>
      <xdr:col>3</xdr:col>
      <xdr:colOff>1890289</xdr:colOff>
      <xdr:row>55</xdr:row>
      <xdr:rowOff>1494234</xdr:rowOff>
    </xdr:to>
    <xdr:pic>
      <xdr:nvPicPr>
        <xdr:cNvPr id="18" name="图片 54" descr=" "/>
        <xdr:cNvPicPr/>
      </xdr:nvPicPr>
      <xdr:blipFill>
        <a:blip r:embed="rId14"/>
        <a:srcRect/>
        <a:stretch>
          <a:fillRect/>
        </a:stretch>
      </xdr:blipFill>
      <xdr:spPr>
        <a:xfrm>
          <a:off x="3010535" y="86822915"/>
          <a:ext cx="576580" cy="141097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504987</xdr:colOff>
      <xdr:row>71</xdr:row>
      <xdr:rowOff>34726</xdr:rowOff>
    </xdr:from>
    <xdr:to>
      <xdr:col>3</xdr:col>
      <xdr:colOff>2221260</xdr:colOff>
      <xdr:row>71</xdr:row>
      <xdr:rowOff>1215429</xdr:rowOff>
    </xdr:to>
    <xdr:pic>
      <xdr:nvPicPr>
        <xdr:cNvPr id="19" name="图片 56" descr=" "/>
        <xdr:cNvPicPr/>
      </xdr:nvPicPr>
      <xdr:blipFill>
        <a:blip r:embed="rId15"/>
        <a:srcRect/>
        <a:stretch>
          <a:fillRect/>
        </a:stretch>
      </xdr:blipFill>
      <xdr:spPr>
        <a:xfrm>
          <a:off x="2202180" y="117933470"/>
          <a:ext cx="1716405" cy="8801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846194</xdr:colOff>
      <xdr:row>42</xdr:row>
      <xdr:rowOff>60275</xdr:rowOff>
    </xdr:from>
    <xdr:to>
      <xdr:col>3</xdr:col>
      <xdr:colOff>1593438</xdr:colOff>
      <xdr:row>42</xdr:row>
      <xdr:rowOff>1607343</xdr:rowOff>
    </xdr:to>
    <xdr:pic>
      <xdr:nvPicPr>
        <xdr:cNvPr id="20" name="图片 59" descr=" "/>
        <xdr:cNvPicPr/>
      </xdr:nvPicPr>
      <xdr:blipFill>
        <a:blip r:embed="rId16"/>
        <a:srcRect/>
        <a:stretch>
          <a:fillRect/>
        </a:stretch>
      </xdr:blipFill>
      <xdr:spPr>
        <a:xfrm>
          <a:off x="2543175" y="61274960"/>
          <a:ext cx="747395" cy="5499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699475</xdr:colOff>
      <xdr:row>53</xdr:row>
      <xdr:rowOff>49609</xdr:rowOff>
    </xdr:from>
    <xdr:to>
      <xdr:col>3</xdr:col>
      <xdr:colOff>1869816</xdr:colOff>
      <xdr:row>53</xdr:row>
      <xdr:rowOff>1215429</xdr:rowOff>
    </xdr:to>
    <xdr:pic>
      <xdr:nvPicPr>
        <xdr:cNvPr id="21" name="图片 60" descr=" "/>
        <xdr:cNvPicPr/>
      </xdr:nvPicPr>
      <xdr:blipFill>
        <a:blip r:embed="rId17"/>
        <a:srcRect/>
        <a:stretch>
          <a:fillRect/>
        </a:stretch>
      </xdr:blipFill>
      <xdr:spPr>
        <a:xfrm>
          <a:off x="2396490" y="83212305"/>
          <a:ext cx="1170305" cy="116586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580052</xdr:colOff>
      <xdr:row>58</xdr:row>
      <xdr:rowOff>163710</xdr:rowOff>
    </xdr:from>
    <xdr:to>
      <xdr:col>3</xdr:col>
      <xdr:colOff>1822047</xdr:colOff>
      <xdr:row>58</xdr:row>
      <xdr:rowOff>1180703</xdr:rowOff>
    </xdr:to>
    <xdr:pic>
      <xdr:nvPicPr>
        <xdr:cNvPr id="22" name="图片 61" descr=" "/>
        <xdr:cNvPicPr/>
      </xdr:nvPicPr>
      <xdr:blipFill>
        <a:blip r:embed="rId18"/>
        <a:srcRect l="6437" t="16348"/>
        <a:stretch>
          <a:fillRect/>
        </a:stretch>
      </xdr:blipFill>
      <xdr:spPr>
        <a:xfrm>
          <a:off x="2277110" y="94353380"/>
          <a:ext cx="1242060" cy="10172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501574</xdr:colOff>
      <xdr:row>38</xdr:row>
      <xdr:rowOff>37851</xdr:rowOff>
    </xdr:from>
    <xdr:to>
      <xdr:col>3</xdr:col>
      <xdr:colOff>1890289</xdr:colOff>
      <xdr:row>38</xdr:row>
      <xdr:rowOff>1319411</xdr:rowOff>
    </xdr:to>
    <xdr:pic>
      <xdr:nvPicPr>
        <xdr:cNvPr id="23" name="图片 62" descr=" "/>
        <xdr:cNvPicPr/>
      </xdr:nvPicPr>
      <xdr:blipFill>
        <a:blip r:embed="rId19"/>
        <a:srcRect/>
        <a:stretch>
          <a:fillRect/>
        </a:stretch>
      </xdr:blipFill>
      <xdr:spPr>
        <a:xfrm>
          <a:off x="2198370" y="56528335"/>
          <a:ext cx="1388745" cy="102933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464042</xdr:colOff>
      <xdr:row>39</xdr:row>
      <xdr:rowOff>11112</xdr:rowOff>
    </xdr:from>
    <xdr:to>
      <xdr:col>3</xdr:col>
      <xdr:colOff>1842520</xdr:colOff>
      <xdr:row>39</xdr:row>
      <xdr:rowOff>1333500</xdr:rowOff>
    </xdr:to>
    <xdr:pic>
      <xdr:nvPicPr>
        <xdr:cNvPr id="24" name="图片 63" descr=" "/>
        <xdr:cNvPicPr/>
      </xdr:nvPicPr>
      <xdr:blipFill>
        <a:blip r:embed="rId20"/>
        <a:srcRect/>
        <a:stretch>
          <a:fillRect/>
        </a:stretch>
      </xdr:blipFill>
      <xdr:spPr>
        <a:xfrm>
          <a:off x="2160905" y="57568465"/>
          <a:ext cx="1378585" cy="10560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371916</xdr:colOff>
      <xdr:row>72</xdr:row>
      <xdr:rowOff>75009</xdr:rowOff>
    </xdr:from>
    <xdr:to>
      <xdr:col>3</xdr:col>
      <xdr:colOff>1736745</xdr:colOff>
      <xdr:row>72</xdr:row>
      <xdr:rowOff>1344811</xdr:rowOff>
    </xdr:to>
    <xdr:pic>
      <xdr:nvPicPr>
        <xdr:cNvPr id="25" name="图片 64" descr=" "/>
        <xdr:cNvPicPr/>
      </xdr:nvPicPr>
      <xdr:blipFill>
        <a:blip r:embed="rId21"/>
        <a:srcRect/>
        <a:stretch>
          <a:fillRect/>
        </a:stretch>
      </xdr:blipFill>
      <xdr:spPr>
        <a:xfrm>
          <a:off x="2068830" y="118888510"/>
          <a:ext cx="1365250" cy="11442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116010</xdr:colOff>
      <xdr:row>61</xdr:row>
      <xdr:rowOff>62210</xdr:rowOff>
    </xdr:from>
    <xdr:to>
      <xdr:col>3</xdr:col>
      <xdr:colOff>1166929</xdr:colOff>
      <xdr:row>61</xdr:row>
      <xdr:rowOff>1346001</xdr:rowOff>
    </xdr:to>
    <xdr:pic>
      <xdr:nvPicPr>
        <xdr:cNvPr id="26" name="图片 65" descr=" "/>
        <xdr:cNvPicPr/>
      </xdr:nvPicPr>
      <xdr:blipFill>
        <a:blip r:embed="rId22"/>
        <a:srcRect/>
        <a:stretch>
          <a:fillRect/>
        </a:stretch>
      </xdr:blipFill>
      <xdr:spPr>
        <a:xfrm>
          <a:off x="1812925" y="98976180"/>
          <a:ext cx="1050925" cy="5480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1241995</xdr:colOff>
      <xdr:row>61</xdr:row>
      <xdr:rowOff>695622</xdr:rowOff>
    </xdr:from>
    <xdr:to>
      <xdr:col>3</xdr:col>
      <xdr:colOff>1920997</xdr:colOff>
      <xdr:row>61</xdr:row>
      <xdr:rowOff>1357312</xdr:rowOff>
    </xdr:to>
    <xdr:pic>
      <xdr:nvPicPr>
        <xdr:cNvPr id="27" name="图片 66" descr=" "/>
        <xdr:cNvPicPr/>
      </xdr:nvPicPr>
      <xdr:blipFill>
        <a:blip r:embed="rId23"/>
        <a:srcRect/>
        <a:stretch>
          <a:fillRect/>
        </a:stretch>
      </xdr:blipFill>
      <xdr:spPr>
        <a:xfrm>
          <a:off x="2938780" y="99524185"/>
          <a:ext cx="679450" cy="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856430</xdr:colOff>
      <xdr:row>65</xdr:row>
      <xdr:rowOff>59531</xdr:rowOff>
    </xdr:from>
    <xdr:to>
      <xdr:col>3</xdr:col>
      <xdr:colOff>1791339</xdr:colOff>
      <xdr:row>65</xdr:row>
      <xdr:rowOff>1165820</xdr:rowOff>
    </xdr:to>
    <xdr:pic>
      <xdr:nvPicPr>
        <xdr:cNvPr id="28" name="图片 68" descr=" "/>
        <xdr:cNvPicPr/>
      </xdr:nvPicPr>
      <xdr:blipFill>
        <a:blip r:embed="rId24"/>
        <a:srcRect/>
        <a:stretch>
          <a:fillRect/>
        </a:stretch>
      </xdr:blipFill>
      <xdr:spPr>
        <a:xfrm>
          <a:off x="2553335" y="106256455"/>
          <a:ext cx="935355" cy="11061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750656</xdr:colOff>
      <xdr:row>44</xdr:row>
      <xdr:rowOff>34726</xdr:rowOff>
    </xdr:from>
    <xdr:to>
      <xdr:col>3</xdr:col>
      <xdr:colOff>1791339</xdr:colOff>
      <xdr:row>44</xdr:row>
      <xdr:rowOff>1190625</xdr:rowOff>
    </xdr:to>
    <xdr:pic>
      <xdr:nvPicPr>
        <xdr:cNvPr id="29" name="图片 69" descr=" "/>
        <xdr:cNvPicPr/>
      </xdr:nvPicPr>
      <xdr:blipFill>
        <a:blip r:embed="rId25"/>
        <a:srcRect/>
        <a:stretch>
          <a:fillRect/>
        </a:stretch>
      </xdr:blipFill>
      <xdr:spPr>
        <a:xfrm>
          <a:off x="2447925" y="64216915"/>
          <a:ext cx="1040765" cy="10325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624409</xdr:colOff>
      <xdr:row>60</xdr:row>
      <xdr:rowOff>70941</xdr:rowOff>
    </xdr:from>
    <xdr:to>
      <xdr:col>3</xdr:col>
      <xdr:colOff>1835695</xdr:colOff>
      <xdr:row>60</xdr:row>
      <xdr:rowOff>1547812</xdr:rowOff>
    </xdr:to>
    <xdr:pic>
      <xdr:nvPicPr>
        <xdr:cNvPr id="30" name="图片 70" descr=" "/>
        <xdr:cNvPicPr/>
      </xdr:nvPicPr>
      <xdr:blipFill>
        <a:blip r:embed="rId26"/>
        <a:srcRect/>
        <a:stretch>
          <a:fillRect/>
        </a:stretch>
      </xdr:blipFill>
      <xdr:spPr>
        <a:xfrm>
          <a:off x="2321560" y="97765870"/>
          <a:ext cx="1210945" cy="114871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692651</xdr:colOff>
      <xdr:row>41</xdr:row>
      <xdr:rowOff>59531</xdr:rowOff>
    </xdr:from>
    <xdr:to>
      <xdr:col>3</xdr:col>
      <xdr:colOff>1719685</xdr:colOff>
      <xdr:row>41</xdr:row>
      <xdr:rowOff>1165820</xdr:rowOff>
    </xdr:to>
    <xdr:pic>
      <xdr:nvPicPr>
        <xdr:cNvPr id="31" name="图片 71" descr=" "/>
        <xdr:cNvPicPr/>
      </xdr:nvPicPr>
      <xdr:blipFill>
        <a:blip r:embed="rId27"/>
        <a:srcRect/>
        <a:stretch>
          <a:fillRect/>
        </a:stretch>
      </xdr:blipFill>
      <xdr:spPr>
        <a:xfrm>
          <a:off x="2389505" y="59902725"/>
          <a:ext cx="1027430" cy="11061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580052</xdr:colOff>
      <xdr:row>40</xdr:row>
      <xdr:rowOff>84335</xdr:rowOff>
    </xdr:from>
    <xdr:to>
      <xdr:col>3</xdr:col>
      <xdr:colOff>1845932</xdr:colOff>
      <xdr:row>40</xdr:row>
      <xdr:rowOff>1205507</xdr:rowOff>
    </xdr:to>
    <xdr:pic>
      <xdr:nvPicPr>
        <xdr:cNvPr id="32" name="图片 72" descr=" "/>
        <xdr:cNvPicPr/>
      </xdr:nvPicPr>
      <xdr:blipFill>
        <a:blip r:embed="rId28"/>
        <a:srcRect/>
        <a:stretch>
          <a:fillRect/>
        </a:stretch>
      </xdr:blipFill>
      <xdr:spPr>
        <a:xfrm>
          <a:off x="2277110" y="58708290"/>
          <a:ext cx="1265555" cy="11214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921260</xdr:colOff>
      <xdr:row>74</xdr:row>
      <xdr:rowOff>84335</xdr:rowOff>
    </xdr:from>
    <xdr:to>
      <xdr:col>3</xdr:col>
      <xdr:colOff>2231496</xdr:colOff>
      <xdr:row>74</xdr:row>
      <xdr:rowOff>1230312</xdr:rowOff>
    </xdr:to>
    <xdr:pic>
      <xdr:nvPicPr>
        <xdr:cNvPr id="33" name="图片 73" descr=" "/>
        <xdr:cNvPicPr/>
      </xdr:nvPicPr>
      <xdr:blipFill>
        <a:blip r:embed="rId29"/>
        <a:srcRect/>
        <a:stretch>
          <a:fillRect/>
        </a:stretch>
      </xdr:blipFill>
      <xdr:spPr>
        <a:xfrm>
          <a:off x="2618105" y="121183400"/>
          <a:ext cx="1310640" cy="52578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150131</xdr:colOff>
      <xdr:row>74</xdr:row>
      <xdr:rowOff>84335</xdr:rowOff>
    </xdr:from>
    <xdr:to>
      <xdr:col>3</xdr:col>
      <xdr:colOff>859842</xdr:colOff>
      <xdr:row>74</xdr:row>
      <xdr:rowOff>1066601</xdr:rowOff>
    </xdr:to>
    <xdr:pic>
      <xdr:nvPicPr>
        <xdr:cNvPr id="34" name="图片 74" descr=" "/>
        <xdr:cNvPicPr/>
      </xdr:nvPicPr>
      <xdr:blipFill>
        <a:blip r:embed="rId30"/>
        <a:srcRect/>
        <a:stretch>
          <a:fillRect/>
        </a:stretch>
      </xdr:blipFill>
      <xdr:spPr>
        <a:xfrm>
          <a:off x="1847215" y="121183400"/>
          <a:ext cx="709930" cy="52578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1245407</xdr:colOff>
      <xdr:row>61</xdr:row>
      <xdr:rowOff>113109</xdr:rowOff>
    </xdr:from>
    <xdr:to>
      <xdr:col>3</xdr:col>
      <xdr:colOff>2016535</xdr:colOff>
      <xdr:row>61</xdr:row>
      <xdr:rowOff>757832</xdr:rowOff>
    </xdr:to>
    <xdr:pic>
      <xdr:nvPicPr>
        <xdr:cNvPr id="35" name="图片 75" descr=" "/>
        <xdr:cNvPicPr/>
      </xdr:nvPicPr>
      <xdr:blipFill>
        <a:blip r:embed="rId31"/>
        <a:srcRect/>
        <a:stretch>
          <a:fillRect/>
        </a:stretch>
      </xdr:blipFill>
      <xdr:spPr>
        <a:xfrm>
          <a:off x="2942590" y="99027615"/>
          <a:ext cx="770890" cy="49657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644882</xdr:colOff>
      <xdr:row>50</xdr:row>
      <xdr:rowOff>99218</xdr:rowOff>
    </xdr:from>
    <xdr:to>
      <xdr:col>3</xdr:col>
      <xdr:colOff>1617323</xdr:colOff>
      <xdr:row>50</xdr:row>
      <xdr:rowOff>1265039</xdr:rowOff>
    </xdr:to>
    <xdr:pic>
      <xdr:nvPicPr>
        <xdr:cNvPr id="36" name="图片 76" descr=" "/>
        <xdr:cNvPicPr/>
      </xdr:nvPicPr>
      <xdr:blipFill>
        <a:blip r:embed="rId32"/>
        <a:srcRect/>
        <a:stretch>
          <a:fillRect/>
        </a:stretch>
      </xdr:blipFill>
      <xdr:spPr>
        <a:xfrm>
          <a:off x="2341880" y="76759435"/>
          <a:ext cx="972185" cy="112014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337795</xdr:colOff>
      <xdr:row>75</xdr:row>
      <xdr:rowOff>198437</xdr:rowOff>
    </xdr:from>
    <xdr:to>
      <xdr:col>3</xdr:col>
      <xdr:colOff>2378215</xdr:colOff>
      <xdr:row>75</xdr:row>
      <xdr:rowOff>2024062</xdr:rowOff>
    </xdr:to>
    <xdr:pic>
      <xdr:nvPicPr>
        <xdr:cNvPr id="37" name="图片 78" descr=" "/>
        <xdr:cNvPicPr/>
      </xdr:nvPicPr>
      <xdr:blipFill>
        <a:blip r:embed="rId33"/>
        <a:srcRect/>
        <a:stretch>
          <a:fillRect/>
        </a:stretch>
      </xdr:blipFill>
      <xdr:spPr>
        <a:xfrm>
          <a:off x="2034540" y="121907300"/>
          <a:ext cx="2040890" cy="1825625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958792</xdr:colOff>
      <xdr:row>121</xdr:row>
      <xdr:rowOff>62755</xdr:rowOff>
    </xdr:from>
    <xdr:to>
      <xdr:col>3</xdr:col>
      <xdr:colOff>1552493</xdr:colOff>
      <xdr:row>121</xdr:row>
      <xdr:rowOff>1392039</xdr:rowOff>
    </xdr:to>
    <xdr:pic>
      <xdr:nvPicPr>
        <xdr:cNvPr id="38" name="图片 84" descr=" "/>
        <xdr:cNvPicPr/>
      </xdr:nvPicPr>
      <xdr:blipFill>
        <a:blip r:embed="rId34"/>
        <a:srcRect/>
        <a:stretch>
          <a:fillRect/>
        </a:stretch>
      </xdr:blipFill>
      <xdr:spPr>
        <a:xfrm>
          <a:off x="2655570" y="199042655"/>
          <a:ext cx="593725" cy="132969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897375</xdr:colOff>
      <xdr:row>112</xdr:row>
      <xdr:rowOff>34726</xdr:rowOff>
    </xdr:from>
    <xdr:to>
      <xdr:col>3</xdr:col>
      <xdr:colOff>1641207</xdr:colOff>
      <xdr:row>112</xdr:row>
      <xdr:rowOff>1180703</xdr:rowOff>
    </xdr:to>
    <xdr:pic>
      <xdr:nvPicPr>
        <xdr:cNvPr id="39" name="图片 87" descr=" "/>
        <xdr:cNvPicPr/>
      </xdr:nvPicPr>
      <xdr:blipFill>
        <a:blip r:embed="rId35"/>
        <a:srcRect/>
        <a:stretch>
          <a:fillRect/>
        </a:stretch>
      </xdr:blipFill>
      <xdr:spPr>
        <a:xfrm>
          <a:off x="2594610" y="184560845"/>
          <a:ext cx="743585" cy="5753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856430</xdr:colOff>
      <xdr:row>118</xdr:row>
      <xdr:rowOff>59531</xdr:rowOff>
    </xdr:from>
    <xdr:to>
      <xdr:col>3</xdr:col>
      <xdr:colOff>1791339</xdr:colOff>
      <xdr:row>118</xdr:row>
      <xdr:rowOff>1165820</xdr:rowOff>
    </xdr:to>
    <xdr:pic>
      <xdr:nvPicPr>
        <xdr:cNvPr id="40" name="图片 89" descr=" "/>
        <xdr:cNvPicPr/>
      </xdr:nvPicPr>
      <xdr:blipFill>
        <a:blip r:embed="rId24"/>
        <a:srcRect/>
        <a:stretch>
          <a:fillRect/>
        </a:stretch>
      </xdr:blipFill>
      <xdr:spPr>
        <a:xfrm>
          <a:off x="2553335" y="193798825"/>
          <a:ext cx="935355" cy="11061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494750</xdr:colOff>
      <xdr:row>109</xdr:row>
      <xdr:rowOff>122783</xdr:rowOff>
    </xdr:from>
    <xdr:to>
      <xdr:col>3</xdr:col>
      <xdr:colOff>1603674</xdr:colOff>
      <xdr:row>109</xdr:row>
      <xdr:rowOff>1041201</xdr:rowOff>
    </xdr:to>
    <xdr:pic>
      <xdr:nvPicPr>
        <xdr:cNvPr id="41" name="图片 91" descr=" "/>
        <xdr:cNvPicPr/>
      </xdr:nvPicPr>
      <xdr:blipFill>
        <a:blip r:embed="rId36"/>
        <a:srcRect/>
        <a:stretch>
          <a:fillRect/>
        </a:stretch>
      </xdr:blipFill>
      <xdr:spPr>
        <a:xfrm>
          <a:off x="2192020" y="180712110"/>
          <a:ext cx="1108710" cy="91821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589915</xdr:colOff>
      <xdr:row>111</xdr:row>
      <xdr:rowOff>157480</xdr:rowOff>
    </xdr:from>
    <xdr:to>
      <xdr:col>3</xdr:col>
      <xdr:colOff>2155190</xdr:colOff>
      <xdr:row>111</xdr:row>
      <xdr:rowOff>889000</xdr:rowOff>
    </xdr:to>
    <xdr:pic>
      <xdr:nvPicPr>
        <xdr:cNvPr id="42" name="图片 92" descr=" "/>
        <xdr:cNvPicPr/>
      </xdr:nvPicPr>
      <xdr:blipFill>
        <a:blip r:embed="rId37"/>
        <a:srcRect/>
        <a:stretch>
          <a:fillRect/>
        </a:stretch>
      </xdr:blipFill>
      <xdr:spPr>
        <a:xfrm>
          <a:off x="2287270" y="184074435"/>
          <a:ext cx="1565275" cy="45212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999737</xdr:colOff>
      <xdr:row>115</xdr:row>
      <xdr:rowOff>63500</xdr:rowOff>
    </xdr:from>
    <xdr:to>
      <xdr:col>3</xdr:col>
      <xdr:colOff>1706037</xdr:colOff>
      <xdr:row>115</xdr:row>
      <xdr:rowOff>1536700</xdr:rowOff>
    </xdr:to>
    <xdr:pic>
      <xdr:nvPicPr>
        <xdr:cNvPr id="43" name="图片 94" descr=" "/>
        <xdr:cNvPicPr/>
      </xdr:nvPicPr>
      <xdr:blipFill>
        <a:blip r:embed="rId16"/>
        <a:srcRect/>
        <a:stretch>
          <a:fillRect/>
        </a:stretch>
      </xdr:blipFill>
      <xdr:spPr>
        <a:xfrm>
          <a:off x="2696845" y="187775215"/>
          <a:ext cx="706120" cy="14732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699475</xdr:colOff>
      <xdr:row>82</xdr:row>
      <xdr:rowOff>49609</xdr:rowOff>
    </xdr:from>
    <xdr:to>
      <xdr:col>3</xdr:col>
      <xdr:colOff>1869816</xdr:colOff>
      <xdr:row>82</xdr:row>
      <xdr:rowOff>1215429</xdr:rowOff>
    </xdr:to>
    <xdr:pic>
      <xdr:nvPicPr>
        <xdr:cNvPr id="44" name="图片 105" descr=" "/>
        <xdr:cNvPicPr/>
      </xdr:nvPicPr>
      <xdr:blipFill>
        <a:blip r:embed="rId17"/>
        <a:srcRect/>
        <a:stretch>
          <a:fillRect/>
        </a:stretch>
      </xdr:blipFill>
      <xdr:spPr>
        <a:xfrm>
          <a:off x="2396490" y="134814310"/>
          <a:ext cx="1170305" cy="116586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562992</xdr:colOff>
      <xdr:row>128</xdr:row>
      <xdr:rowOff>60721</xdr:rowOff>
    </xdr:from>
    <xdr:to>
      <xdr:col>3</xdr:col>
      <xdr:colOff>2207612</xdr:colOff>
      <xdr:row>128</xdr:row>
      <xdr:rowOff>1647080</xdr:rowOff>
    </xdr:to>
    <xdr:pic>
      <xdr:nvPicPr>
        <xdr:cNvPr id="45" name="图片 106" descr=" "/>
        <xdr:cNvPicPr/>
      </xdr:nvPicPr>
      <xdr:blipFill>
        <a:blip r:embed="rId33"/>
        <a:srcRect/>
        <a:stretch>
          <a:fillRect/>
        </a:stretch>
      </xdr:blipFill>
      <xdr:spPr>
        <a:xfrm>
          <a:off x="2259965" y="213803230"/>
          <a:ext cx="1644650" cy="158623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801837</xdr:colOff>
      <xdr:row>105</xdr:row>
      <xdr:rowOff>84335</xdr:rowOff>
    </xdr:from>
    <xdr:to>
      <xdr:col>3</xdr:col>
      <xdr:colOff>1552493</xdr:colOff>
      <xdr:row>105</xdr:row>
      <xdr:rowOff>1126132</xdr:rowOff>
    </xdr:to>
    <xdr:grpSp>
      <xdr:nvGrpSpPr>
        <xdr:cNvPr id="46" name=" "/>
        <xdr:cNvGrpSpPr/>
      </xdr:nvGrpSpPr>
      <xdr:grpSpPr>
        <a:xfrm>
          <a:off x="2498725" y="174475775"/>
          <a:ext cx="750570" cy="830580"/>
          <a:chOff x="9796" y="87217"/>
          <a:chExt cx="2880" cy="3688"/>
        </a:xfrm>
      </xdr:grpSpPr>
      <xdr:pic>
        <xdr:nvPicPr>
          <xdr:cNvPr id="47" name="图片 109" descr=" "/>
          <xdr:cNvPicPr/>
        </xdr:nvPicPr>
        <xdr:blipFill>
          <a:blip r:embed="rId38"/>
          <a:srcRect/>
          <a:stretch>
            <a:fillRect/>
          </a:stretch>
        </xdr:blipFill>
        <xdr:spPr>
          <a:xfrm>
            <a:off x="10725" y="89209"/>
            <a:ext cx="1111" cy="1696"/>
          </a:xfrm>
          <a:prstGeom prst="rect">
            <a:avLst/>
          </a:prstGeom>
          <a:noFill/>
          <a:ln w="9525" cap="flat" cmpd="sng">
            <a:noFill/>
            <a:prstDash val="solid"/>
            <a:miter/>
          </a:ln>
          <a:effectLst/>
        </xdr:spPr>
      </xdr:pic>
      <xdr:pic>
        <xdr:nvPicPr>
          <xdr:cNvPr id="48" name="图片 110" descr=" "/>
          <xdr:cNvPicPr/>
        </xdr:nvPicPr>
        <xdr:blipFill>
          <a:blip r:embed="rId39"/>
          <a:srcRect/>
          <a:stretch>
            <a:fillRect/>
          </a:stretch>
        </xdr:blipFill>
        <xdr:spPr>
          <a:xfrm>
            <a:off x="9796" y="87217"/>
            <a:ext cx="2880" cy="2148"/>
          </a:xfrm>
          <a:prstGeom prst="rect">
            <a:avLst/>
          </a:prstGeom>
          <a:noFill/>
          <a:ln w="9525" cap="flat" cmpd="sng">
            <a:noFill/>
            <a:prstDash val="solid"/>
            <a:miter/>
          </a:ln>
          <a:effectLst/>
        </xdr:spPr>
      </xdr:pic>
    </xdr:grpSp>
    <xdr:clientData/>
  </xdr:twoCellAnchor>
  <xdr:twoCellAnchor>
    <xdr:from>
      <xdr:col>3</xdr:col>
      <xdr:colOff>801837</xdr:colOff>
      <xdr:row>84</xdr:row>
      <xdr:rowOff>84335</xdr:rowOff>
    </xdr:from>
    <xdr:to>
      <xdr:col>3</xdr:col>
      <xdr:colOff>1552493</xdr:colOff>
      <xdr:row>84</xdr:row>
      <xdr:rowOff>1126132</xdr:rowOff>
    </xdr:to>
    <xdr:grpSp>
      <xdr:nvGrpSpPr>
        <xdr:cNvPr id="49" name=" "/>
        <xdr:cNvGrpSpPr/>
      </xdr:nvGrpSpPr>
      <xdr:grpSpPr>
        <a:xfrm>
          <a:off x="2498725" y="138425555"/>
          <a:ext cx="750570" cy="830580"/>
          <a:chOff x="9796" y="87217"/>
          <a:chExt cx="2880" cy="3688"/>
        </a:xfrm>
      </xdr:grpSpPr>
      <xdr:pic>
        <xdr:nvPicPr>
          <xdr:cNvPr id="50" name="图片 112" descr=" "/>
          <xdr:cNvPicPr/>
        </xdr:nvPicPr>
        <xdr:blipFill>
          <a:blip r:embed="rId38"/>
          <a:srcRect/>
          <a:stretch>
            <a:fillRect/>
          </a:stretch>
        </xdr:blipFill>
        <xdr:spPr>
          <a:xfrm>
            <a:off x="10725" y="89209"/>
            <a:ext cx="1111" cy="1696"/>
          </a:xfrm>
          <a:prstGeom prst="rect">
            <a:avLst/>
          </a:prstGeom>
          <a:noFill/>
          <a:ln w="9525" cap="flat" cmpd="sng">
            <a:noFill/>
            <a:prstDash val="solid"/>
            <a:miter/>
          </a:ln>
          <a:effectLst/>
        </xdr:spPr>
      </xdr:pic>
      <xdr:pic>
        <xdr:nvPicPr>
          <xdr:cNvPr id="51" name="图片 113" descr=" "/>
          <xdr:cNvPicPr/>
        </xdr:nvPicPr>
        <xdr:blipFill>
          <a:blip r:embed="rId39"/>
          <a:srcRect/>
          <a:stretch>
            <a:fillRect/>
          </a:stretch>
        </xdr:blipFill>
        <xdr:spPr>
          <a:xfrm>
            <a:off x="9796" y="87217"/>
            <a:ext cx="2880" cy="2148"/>
          </a:xfrm>
          <a:prstGeom prst="rect">
            <a:avLst/>
          </a:prstGeom>
          <a:noFill/>
          <a:ln w="9525" cap="flat" cmpd="sng">
            <a:noFill/>
            <a:prstDash val="solid"/>
            <a:miter/>
          </a:ln>
          <a:effectLst/>
        </xdr:spPr>
      </xdr:pic>
    </xdr:grpSp>
    <xdr:clientData/>
  </xdr:twoCellAnchor>
  <xdr:twoCellAnchor>
    <xdr:from>
      <xdr:col>3</xdr:col>
      <xdr:colOff>504987</xdr:colOff>
      <xdr:row>80</xdr:row>
      <xdr:rowOff>34726</xdr:rowOff>
    </xdr:from>
    <xdr:to>
      <xdr:col>3</xdr:col>
      <xdr:colOff>2221260</xdr:colOff>
      <xdr:row>80</xdr:row>
      <xdr:rowOff>1215429</xdr:rowOff>
    </xdr:to>
    <xdr:pic>
      <xdr:nvPicPr>
        <xdr:cNvPr id="52" name="图片 114" descr=" "/>
        <xdr:cNvPicPr/>
      </xdr:nvPicPr>
      <xdr:blipFill>
        <a:blip r:embed="rId15"/>
        <a:srcRect/>
        <a:stretch>
          <a:fillRect/>
        </a:stretch>
      </xdr:blipFill>
      <xdr:spPr>
        <a:xfrm>
          <a:off x="2202180" y="131243070"/>
          <a:ext cx="1716405" cy="8801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999737</xdr:colOff>
      <xdr:row>89</xdr:row>
      <xdr:rowOff>59828</xdr:rowOff>
    </xdr:from>
    <xdr:to>
      <xdr:col>3</xdr:col>
      <xdr:colOff>1706037</xdr:colOff>
      <xdr:row>89</xdr:row>
      <xdr:rowOff>1535608</xdr:rowOff>
    </xdr:to>
    <xdr:pic>
      <xdr:nvPicPr>
        <xdr:cNvPr id="53" name="图片 117" descr=" "/>
        <xdr:cNvPicPr/>
      </xdr:nvPicPr>
      <xdr:blipFill>
        <a:blip r:embed="rId16"/>
        <a:srcRect/>
        <a:stretch>
          <a:fillRect/>
        </a:stretch>
      </xdr:blipFill>
      <xdr:spPr>
        <a:xfrm>
          <a:off x="2696845" y="144345025"/>
          <a:ext cx="706120" cy="12230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1050918</xdr:colOff>
      <xdr:row>99</xdr:row>
      <xdr:rowOff>34825</xdr:rowOff>
    </xdr:from>
    <xdr:to>
      <xdr:col>3</xdr:col>
      <xdr:colOff>1661680</xdr:colOff>
      <xdr:row>99</xdr:row>
      <xdr:rowOff>1404639</xdr:rowOff>
    </xdr:to>
    <xdr:pic>
      <xdr:nvPicPr>
        <xdr:cNvPr id="54" name="图片 120" descr=" "/>
        <xdr:cNvPicPr/>
      </xdr:nvPicPr>
      <xdr:blipFill>
        <a:blip r:embed="rId34"/>
        <a:srcRect/>
        <a:stretch>
          <a:fillRect/>
        </a:stretch>
      </xdr:blipFill>
      <xdr:spPr>
        <a:xfrm>
          <a:off x="2747645" y="162416490"/>
          <a:ext cx="610870" cy="11849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856430</xdr:colOff>
      <xdr:row>95</xdr:row>
      <xdr:rowOff>59531</xdr:rowOff>
    </xdr:from>
    <xdr:to>
      <xdr:col>3</xdr:col>
      <xdr:colOff>1791339</xdr:colOff>
      <xdr:row>95</xdr:row>
      <xdr:rowOff>1165820</xdr:rowOff>
    </xdr:to>
    <xdr:pic>
      <xdr:nvPicPr>
        <xdr:cNvPr id="55" name="图片 121" descr=" "/>
        <xdr:cNvPicPr/>
      </xdr:nvPicPr>
      <xdr:blipFill>
        <a:blip r:embed="rId24"/>
        <a:srcRect/>
        <a:stretch>
          <a:fillRect/>
        </a:stretch>
      </xdr:blipFill>
      <xdr:spPr>
        <a:xfrm>
          <a:off x="2553335" y="157492700"/>
          <a:ext cx="935355" cy="11061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539107</xdr:colOff>
      <xdr:row>78</xdr:row>
      <xdr:rowOff>58539</xdr:rowOff>
    </xdr:from>
    <xdr:to>
      <xdr:col>3</xdr:col>
      <xdr:colOff>1907349</xdr:colOff>
      <xdr:row>78</xdr:row>
      <xdr:rowOff>1340544</xdr:rowOff>
    </xdr:to>
    <xdr:pic>
      <xdr:nvPicPr>
        <xdr:cNvPr id="56" name="图片 122" descr=" "/>
        <xdr:cNvPicPr/>
      </xdr:nvPicPr>
      <xdr:blipFill>
        <a:blip r:embed="rId21"/>
        <a:srcRect/>
        <a:stretch>
          <a:fillRect/>
        </a:stretch>
      </xdr:blipFill>
      <xdr:spPr>
        <a:xfrm>
          <a:off x="2235835" y="128981200"/>
          <a:ext cx="1368425" cy="116078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784777</xdr:colOff>
      <xdr:row>88</xdr:row>
      <xdr:rowOff>21629</xdr:rowOff>
    </xdr:from>
    <xdr:to>
      <xdr:col>3</xdr:col>
      <xdr:colOff>1907349</xdr:colOff>
      <xdr:row>88</xdr:row>
      <xdr:rowOff>1281559</xdr:rowOff>
    </xdr:to>
    <xdr:pic>
      <xdr:nvPicPr>
        <xdr:cNvPr id="57" name="图片 123" descr=" "/>
        <xdr:cNvPicPr/>
      </xdr:nvPicPr>
      <xdr:blipFill>
        <a:blip r:embed="rId25"/>
        <a:srcRect/>
        <a:stretch>
          <a:fillRect/>
        </a:stretch>
      </xdr:blipFill>
      <xdr:spPr>
        <a:xfrm>
          <a:off x="2481580" y="143240125"/>
          <a:ext cx="1122680" cy="10452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784777</xdr:colOff>
      <xdr:row>114</xdr:row>
      <xdr:rowOff>21629</xdr:rowOff>
    </xdr:from>
    <xdr:to>
      <xdr:col>3</xdr:col>
      <xdr:colOff>1907349</xdr:colOff>
      <xdr:row>114</xdr:row>
      <xdr:rowOff>1281559</xdr:rowOff>
    </xdr:to>
    <xdr:pic>
      <xdr:nvPicPr>
        <xdr:cNvPr id="58" name="图片 124" descr=" "/>
        <xdr:cNvPicPr/>
      </xdr:nvPicPr>
      <xdr:blipFill>
        <a:blip r:embed="rId25"/>
        <a:srcRect/>
        <a:stretch>
          <a:fillRect/>
        </a:stretch>
      </xdr:blipFill>
      <xdr:spPr>
        <a:xfrm>
          <a:off x="2481580" y="186666505"/>
          <a:ext cx="1122680" cy="10452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562992</xdr:colOff>
      <xdr:row>100</xdr:row>
      <xdr:rowOff>11608</xdr:rowOff>
    </xdr:from>
    <xdr:to>
      <xdr:col>3</xdr:col>
      <xdr:colOff>2316798</xdr:colOff>
      <xdr:row>100</xdr:row>
      <xdr:rowOff>1433661</xdr:rowOff>
    </xdr:to>
    <xdr:pic>
      <xdr:nvPicPr>
        <xdr:cNvPr id="59" name="图片 125" descr=" "/>
        <xdr:cNvPicPr/>
      </xdr:nvPicPr>
      <xdr:blipFill>
        <a:blip r:embed="rId33"/>
        <a:srcRect/>
        <a:stretch>
          <a:fillRect/>
        </a:stretch>
      </xdr:blipFill>
      <xdr:spPr>
        <a:xfrm>
          <a:off x="2259965" y="163612830"/>
          <a:ext cx="1753870" cy="1421765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631233</xdr:colOff>
      <xdr:row>91</xdr:row>
      <xdr:rowOff>83839</xdr:rowOff>
    </xdr:from>
    <xdr:to>
      <xdr:col>3</xdr:col>
      <xdr:colOff>1951706</xdr:colOff>
      <xdr:row>91</xdr:row>
      <xdr:rowOff>1496218</xdr:rowOff>
    </xdr:to>
    <xdr:pic>
      <xdr:nvPicPr>
        <xdr:cNvPr id="60" name="图片 131" descr=" "/>
        <xdr:cNvPicPr/>
      </xdr:nvPicPr>
      <xdr:blipFill>
        <a:blip r:embed="rId27"/>
        <a:srcRect/>
        <a:stretch>
          <a:fillRect/>
        </a:stretch>
      </xdr:blipFill>
      <xdr:spPr>
        <a:xfrm>
          <a:off x="2328545" y="148458555"/>
          <a:ext cx="1320165" cy="128778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699475</xdr:colOff>
      <xdr:row>156</xdr:row>
      <xdr:rowOff>49609</xdr:rowOff>
    </xdr:from>
    <xdr:to>
      <xdr:col>3</xdr:col>
      <xdr:colOff>1869816</xdr:colOff>
      <xdr:row>156</xdr:row>
      <xdr:rowOff>1215429</xdr:rowOff>
    </xdr:to>
    <xdr:pic>
      <xdr:nvPicPr>
        <xdr:cNvPr id="61" name="图片 137" descr=" "/>
        <xdr:cNvPicPr/>
      </xdr:nvPicPr>
      <xdr:blipFill>
        <a:blip r:embed="rId17"/>
        <a:srcRect/>
        <a:stretch>
          <a:fillRect/>
        </a:stretch>
      </xdr:blipFill>
      <xdr:spPr>
        <a:xfrm>
          <a:off x="2396490" y="262580755"/>
          <a:ext cx="1170305" cy="116586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801837</xdr:colOff>
      <xdr:row>158</xdr:row>
      <xdr:rowOff>84335</xdr:rowOff>
    </xdr:from>
    <xdr:to>
      <xdr:col>3</xdr:col>
      <xdr:colOff>1552493</xdr:colOff>
      <xdr:row>158</xdr:row>
      <xdr:rowOff>1126132</xdr:rowOff>
    </xdr:to>
    <xdr:grpSp>
      <xdr:nvGrpSpPr>
        <xdr:cNvPr id="62" name=" "/>
        <xdr:cNvGrpSpPr/>
      </xdr:nvGrpSpPr>
      <xdr:grpSpPr>
        <a:xfrm>
          <a:off x="2498725" y="266192000"/>
          <a:ext cx="750570" cy="830580"/>
          <a:chOff x="9796" y="87217"/>
          <a:chExt cx="2880" cy="3688"/>
        </a:xfrm>
      </xdr:grpSpPr>
      <xdr:pic>
        <xdr:nvPicPr>
          <xdr:cNvPr id="63" name="图片 139" descr=" "/>
          <xdr:cNvPicPr/>
        </xdr:nvPicPr>
        <xdr:blipFill>
          <a:blip r:embed="rId38"/>
          <a:srcRect/>
          <a:stretch>
            <a:fillRect/>
          </a:stretch>
        </xdr:blipFill>
        <xdr:spPr>
          <a:xfrm>
            <a:off x="10725" y="89209"/>
            <a:ext cx="1111" cy="1696"/>
          </a:xfrm>
          <a:prstGeom prst="rect">
            <a:avLst/>
          </a:prstGeom>
          <a:noFill/>
          <a:ln w="9525" cap="flat" cmpd="sng">
            <a:noFill/>
            <a:prstDash val="solid"/>
            <a:miter/>
          </a:ln>
          <a:effectLst/>
        </xdr:spPr>
      </xdr:pic>
      <xdr:pic>
        <xdr:nvPicPr>
          <xdr:cNvPr id="64" name="图片 140" descr=" "/>
          <xdr:cNvPicPr/>
        </xdr:nvPicPr>
        <xdr:blipFill>
          <a:blip r:embed="rId39"/>
          <a:srcRect/>
          <a:stretch>
            <a:fillRect/>
          </a:stretch>
        </xdr:blipFill>
        <xdr:spPr>
          <a:xfrm>
            <a:off x="9796" y="87217"/>
            <a:ext cx="2880" cy="2148"/>
          </a:xfrm>
          <a:prstGeom prst="rect">
            <a:avLst/>
          </a:prstGeom>
          <a:noFill/>
          <a:ln w="9525" cap="flat" cmpd="sng">
            <a:noFill/>
            <a:prstDash val="solid"/>
            <a:miter/>
          </a:ln>
          <a:effectLst/>
        </xdr:spPr>
      </xdr:pic>
    </xdr:grpSp>
    <xdr:clientData/>
  </xdr:twoCellAnchor>
  <xdr:twoCellAnchor>
    <xdr:from>
      <xdr:col>3</xdr:col>
      <xdr:colOff>897375</xdr:colOff>
      <xdr:row>163</xdr:row>
      <xdr:rowOff>34726</xdr:rowOff>
    </xdr:from>
    <xdr:to>
      <xdr:col>3</xdr:col>
      <xdr:colOff>1641207</xdr:colOff>
      <xdr:row>163</xdr:row>
      <xdr:rowOff>1180703</xdr:rowOff>
    </xdr:to>
    <xdr:pic>
      <xdr:nvPicPr>
        <xdr:cNvPr id="65" name="图片 145" descr=" "/>
        <xdr:cNvPicPr/>
      </xdr:nvPicPr>
      <xdr:blipFill>
        <a:blip r:embed="rId35"/>
        <a:srcRect/>
        <a:stretch>
          <a:fillRect/>
        </a:stretch>
      </xdr:blipFill>
      <xdr:spPr>
        <a:xfrm>
          <a:off x="2594610" y="272898870"/>
          <a:ext cx="743585" cy="7277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999737</xdr:colOff>
      <xdr:row>166</xdr:row>
      <xdr:rowOff>63003</xdr:rowOff>
    </xdr:from>
    <xdr:to>
      <xdr:col>3</xdr:col>
      <xdr:colOff>1706037</xdr:colOff>
      <xdr:row>166</xdr:row>
      <xdr:rowOff>1530994</xdr:rowOff>
    </xdr:to>
    <xdr:pic>
      <xdr:nvPicPr>
        <xdr:cNvPr id="66" name="图片 147" descr=" "/>
        <xdr:cNvPicPr/>
      </xdr:nvPicPr>
      <xdr:blipFill>
        <a:blip r:embed="rId16"/>
        <a:srcRect/>
        <a:stretch>
          <a:fillRect/>
        </a:stretch>
      </xdr:blipFill>
      <xdr:spPr>
        <a:xfrm>
          <a:off x="2696845" y="276265005"/>
          <a:ext cx="706120" cy="69913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784777</xdr:colOff>
      <xdr:row>165</xdr:row>
      <xdr:rowOff>24804</xdr:rowOff>
    </xdr:from>
    <xdr:to>
      <xdr:col>3</xdr:col>
      <xdr:colOff>1907349</xdr:colOff>
      <xdr:row>166</xdr:row>
      <xdr:rowOff>12600</xdr:rowOff>
    </xdr:to>
    <xdr:pic>
      <xdr:nvPicPr>
        <xdr:cNvPr id="67" name="图片 148" descr=" "/>
        <xdr:cNvPicPr/>
      </xdr:nvPicPr>
      <xdr:blipFill>
        <a:blip r:embed="rId25"/>
        <a:srcRect/>
        <a:stretch>
          <a:fillRect/>
        </a:stretch>
      </xdr:blipFill>
      <xdr:spPr>
        <a:xfrm>
          <a:off x="2481580" y="275160105"/>
          <a:ext cx="1122680" cy="10541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596900</xdr:colOff>
      <xdr:row>162</xdr:row>
      <xdr:rowOff>64770</xdr:rowOff>
    </xdr:from>
    <xdr:to>
      <xdr:col>3</xdr:col>
      <xdr:colOff>1917373</xdr:colOff>
      <xdr:row>162</xdr:row>
      <xdr:rowOff>1146255</xdr:rowOff>
    </xdr:to>
    <xdr:pic>
      <xdr:nvPicPr>
        <xdr:cNvPr id="68" name="图片 149" descr=" "/>
        <xdr:cNvPicPr/>
      </xdr:nvPicPr>
      <xdr:blipFill>
        <a:blip r:embed="rId36"/>
        <a:srcRect/>
        <a:stretch>
          <a:fillRect/>
        </a:stretch>
      </xdr:blipFill>
      <xdr:spPr>
        <a:xfrm>
          <a:off x="2294255" y="272014950"/>
          <a:ext cx="1320165" cy="84963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620997</xdr:colOff>
      <xdr:row>160</xdr:row>
      <xdr:rowOff>59531</xdr:rowOff>
    </xdr:from>
    <xdr:to>
      <xdr:col>3</xdr:col>
      <xdr:colOff>1804987</xdr:colOff>
      <xdr:row>160</xdr:row>
      <xdr:rowOff>1150937</xdr:rowOff>
    </xdr:to>
    <xdr:pic>
      <xdr:nvPicPr>
        <xdr:cNvPr id="69" name="图片 151" descr=" "/>
        <xdr:cNvPicPr/>
      </xdr:nvPicPr>
      <xdr:blipFill>
        <a:blip r:embed="rId21"/>
        <a:srcRect/>
        <a:stretch>
          <a:fillRect/>
        </a:stretch>
      </xdr:blipFill>
      <xdr:spPr>
        <a:xfrm>
          <a:off x="2317750" y="269723235"/>
          <a:ext cx="1184275" cy="109156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719947</xdr:colOff>
      <xdr:row>168</xdr:row>
      <xdr:rowOff>59531</xdr:rowOff>
    </xdr:from>
    <xdr:to>
      <xdr:col>3</xdr:col>
      <xdr:colOff>1757218</xdr:colOff>
      <xdr:row>168</xdr:row>
      <xdr:rowOff>1165820</xdr:rowOff>
    </xdr:to>
    <xdr:pic>
      <xdr:nvPicPr>
        <xdr:cNvPr id="70" name="图片 152" descr=" "/>
        <xdr:cNvPicPr/>
      </xdr:nvPicPr>
      <xdr:blipFill>
        <a:blip r:embed="rId27"/>
        <a:srcRect/>
        <a:stretch>
          <a:fillRect/>
        </a:stretch>
      </xdr:blipFill>
      <xdr:spPr>
        <a:xfrm>
          <a:off x="2416810" y="279829895"/>
          <a:ext cx="1037590" cy="11061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958792</xdr:colOff>
      <xdr:row>177</xdr:row>
      <xdr:rowOff>61515</xdr:rowOff>
    </xdr:from>
    <xdr:to>
      <xdr:col>3</xdr:col>
      <xdr:colOff>1552493</xdr:colOff>
      <xdr:row>177</xdr:row>
      <xdr:rowOff>1396404</xdr:rowOff>
    </xdr:to>
    <xdr:pic>
      <xdr:nvPicPr>
        <xdr:cNvPr id="71" name="图片 153" descr=" "/>
        <xdr:cNvPicPr/>
      </xdr:nvPicPr>
      <xdr:blipFill>
        <a:blip r:embed="rId34"/>
        <a:srcRect/>
        <a:stretch>
          <a:fillRect/>
        </a:stretch>
      </xdr:blipFill>
      <xdr:spPr>
        <a:xfrm>
          <a:off x="2655570" y="297915965"/>
          <a:ext cx="593725" cy="13354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856430</xdr:colOff>
      <xdr:row>173</xdr:row>
      <xdr:rowOff>59531</xdr:rowOff>
    </xdr:from>
    <xdr:to>
      <xdr:col>3</xdr:col>
      <xdr:colOff>1791339</xdr:colOff>
      <xdr:row>173</xdr:row>
      <xdr:rowOff>1165820</xdr:rowOff>
    </xdr:to>
    <xdr:pic>
      <xdr:nvPicPr>
        <xdr:cNvPr id="72" name="图片 154" descr=" "/>
        <xdr:cNvPicPr/>
      </xdr:nvPicPr>
      <xdr:blipFill>
        <a:blip r:embed="rId24"/>
        <a:srcRect/>
        <a:stretch>
          <a:fillRect/>
        </a:stretch>
      </xdr:blipFill>
      <xdr:spPr>
        <a:xfrm>
          <a:off x="2553335" y="291530405"/>
          <a:ext cx="935355" cy="11061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562992</xdr:colOff>
      <xdr:row>178</xdr:row>
      <xdr:rowOff>11410</xdr:rowOff>
    </xdr:from>
    <xdr:to>
      <xdr:col>3</xdr:col>
      <xdr:colOff>2316798</xdr:colOff>
      <xdr:row>178</xdr:row>
      <xdr:rowOff>1431974</xdr:rowOff>
    </xdr:to>
    <xdr:pic>
      <xdr:nvPicPr>
        <xdr:cNvPr id="73" name="图片 155" descr=" "/>
        <xdr:cNvPicPr/>
      </xdr:nvPicPr>
      <xdr:blipFill>
        <a:blip r:embed="rId33"/>
        <a:srcRect/>
        <a:stretch>
          <a:fillRect/>
        </a:stretch>
      </xdr:blipFill>
      <xdr:spPr>
        <a:xfrm>
          <a:off x="2259965" y="299313600"/>
          <a:ext cx="1753870" cy="142113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699475</xdr:colOff>
      <xdr:row>181</xdr:row>
      <xdr:rowOff>49609</xdr:rowOff>
    </xdr:from>
    <xdr:to>
      <xdr:col>3</xdr:col>
      <xdr:colOff>1869816</xdr:colOff>
      <xdr:row>181</xdr:row>
      <xdr:rowOff>1215429</xdr:rowOff>
    </xdr:to>
    <xdr:pic>
      <xdr:nvPicPr>
        <xdr:cNvPr id="74" name="图片 159" descr=" "/>
        <xdr:cNvPicPr/>
      </xdr:nvPicPr>
      <xdr:blipFill>
        <a:blip r:embed="rId17"/>
        <a:srcRect/>
        <a:stretch>
          <a:fillRect/>
        </a:stretch>
      </xdr:blipFill>
      <xdr:spPr>
        <a:xfrm>
          <a:off x="2396490" y="306565935"/>
          <a:ext cx="1170305" cy="116586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801837</xdr:colOff>
      <xdr:row>183</xdr:row>
      <xdr:rowOff>84335</xdr:rowOff>
    </xdr:from>
    <xdr:to>
      <xdr:col>3</xdr:col>
      <xdr:colOff>1552493</xdr:colOff>
      <xdr:row>183</xdr:row>
      <xdr:rowOff>1126132</xdr:rowOff>
    </xdr:to>
    <xdr:grpSp>
      <xdr:nvGrpSpPr>
        <xdr:cNvPr id="75" name=" "/>
        <xdr:cNvGrpSpPr/>
      </xdr:nvGrpSpPr>
      <xdr:grpSpPr>
        <a:xfrm>
          <a:off x="2498725" y="310177180"/>
          <a:ext cx="750570" cy="830580"/>
          <a:chOff x="9796" y="87217"/>
          <a:chExt cx="2880" cy="3688"/>
        </a:xfrm>
      </xdr:grpSpPr>
      <xdr:pic>
        <xdr:nvPicPr>
          <xdr:cNvPr id="76" name="图片 161" descr=" "/>
          <xdr:cNvPicPr/>
        </xdr:nvPicPr>
        <xdr:blipFill>
          <a:blip r:embed="rId38"/>
          <a:srcRect/>
          <a:stretch>
            <a:fillRect/>
          </a:stretch>
        </xdr:blipFill>
        <xdr:spPr>
          <a:xfrm>
            <a:off x="10725" y="89209"/>
            <a:ext cx="1111" cy="1696"/>
          </a:xfrm>
          <a:prstGeom prst="rect">
            <a:avLst/>
          </a:prstGeom>
          <a:noFill/>
          <a:ln w="9525" cap="flat" cmpd="sng">
            <a:noFill/>
            <a:prstDash val="solid"/>
            <a:miter/>
          </a:ln>
          <a:effectLst/>
        </xdr:spPr>
      </xdr:pic>
      <xdr:pic>
        <xdr:nvPicPr>
          <xdr:cNvPr id="77" name="图片 162" descr=" "/>
          <xdr:cNvPicPr/>
        </xdr:nvPicPr>
        <xdr:blipFill>
          <a:blip r:embed="rId39"/>
          <a:srcRect/>
          <a:stretch>
            <a:fillRect/>
          </a:stretch>
        </xdr:blipFill>
        <xdr:spPr>
          <a:xfrm>
            <a:off x="9796" y="87217"/>
            <a:ext cx="2880" cy="2148"/>
          </a:xfrm>
          <a:prstGeom prst="rect">
            <a:avLst/>
          </a:prstGeom>
          <a:noFill/>
          <a:ln w="9525" cap="flat" cmpd="sng">
            <a:noFill/>
            <a:prstDash val="solid"/>
            <a:miter/>
          </a:ln>
          <a:effectLst/>
        </xdr:spPr>
      </xdr:pic>
    </xdr:grpSp>
    <xdr:clientData/>
  </xdr:twoCellAnchor>
  <xdr:twoCellAnchor>
    <xdr:from>
      <xdr:col>3</xdr:col>
      <xdr:colOff>856430</xdr:colOff>
      <xdr:row>192</xdr:row>
      <xdr:rowOff>59531</xdr:rowOff>
    </xdr:from>
    <xdr:to>
      <xdr:col>3</xdr:col>
      <xdr:colOff>1791339</xdr:colOff>
      <xdr:row>192</xdr:row>
      <xdr:rowOff>1165820</xdr:rowOff>
    </xdr:to>
    <xdr:pic>
      <xdr:nvPicPr>
        <xdr:cNvPr id="78" name="图片 166" descr=" "/>
        <xdr:cNvPicPr/>
      </xdr:nvPicPr>
      <xdr:blipFill>
        <a:blip r:embed="rId24"/>
        <a:srcRect/>
        <a:stretch>
          <a:fillRect/>
        </a:stretch>
      </xdr:blipFill>
      <xdr:spPr>
        <a:xfrm>
          <a:off x="2553335" y="325502270"/>
          <a:ext cx="935355" cy="11061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464042</xdr:colOff>
      <xdr:row>186</xdr:row>
      <xdr:rowOff>163710</xdr:rowOff>
    </xdr:from>
    <xdr:to>
      <xdr:col>3</xdr:col>
      <xdr:colOff>1576378</xdr:colOff>
      <xdr:row>186</xdr:row>
      <xdr:rowOff>1076523</xdr:rowOff>
    </xdr:to>
    <xdr:pic>
      <xdr:nvPicPr>
        <xdr:cNvPr id="79" name="图片 167" descr=" "/>
        <xdr:cNvPicPr/>
      </xdr:nvPicPr>
      <xdr:blipFill>
        <a:blip r:embed="rId36"/>
        <a:srcRect/>
        <a:stretch>
          <a:fillRect/>
        </a:stretch>
      </xdr:blipFill>
      <xdr:spPr>
        <a:xfrm>
          <a:off x="2160905" y="313152155"/>
          <a:ext cx="1112520" cy="751205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620997</xdr:colOff>
      <xdr:row>184</xdr:row>
      <xdr:rowOff>59531</xdr:rowOff>
    </xdr:from>
    <xdr:to>
      <xdr:col>3</xdr:col>
      <xdr:colOff>1804987</xdr:colOff>
      <xdr:row>184</xdr:row>
      <xdr:rowOff>1150937</xdr:rowOff>
    </xdr:to>
    <xdr:pic>
      <xdr:nvPicPr>
        <xdr:cNvPr id="80" name="图片 168" descr=" "/>
        <xdr:cNvPicPr/>
      </xdr:nvPicPr>
      <xdr:blipFill>
        <a:blip r:embed="rId21"/>
        <a:srcRect/>
        <a:stretch>
          <a:fillRect/>
        </a:stretch>
      </xdr:blipFill>
      <xdr:spPr>
        <a:xfrm>
          <a:off x="2317750" y="311066815"/>
          <a:ext cx="1184275" cy="109156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699475</xdr:colOff>
      <xdr:row>136</xdr:row>
      <xdr:rowOff>49609</xdr:rowOff>
    </xdr:from>
    <xdr:to>
      <xdr:col>3</xdr:col>
      <xdr:colOff>1869816</xdr:colOff>
      <xdr:row>136</xdr:row>
      <xdr:rowOff>1215429</xdr:rowOff>
    </xdr:to>
    <xdr:pic>
      <xdr:nvPicPr>
        <xdr:cNvPr id="81" name="图片 172" descr=" "/>
        <xdr:cNvPicPr/>
      </xdr:nvPicPr>
      <xdr:blipFill>
        <a:blip r:embed="rId17"/>
        <a:srcRect/>
        <a:stretch>
          <a:fillRect/>
        </a:stretch>
      </xdr:blipFill>
      <xdr:spPr>
        <a:xfrm>
          <a:off x="2396490" y="228900990"/>
          <a:ext cx="1170305" cy="116586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863254</xdr:colOff>
      <xdr:row>138</xdr:row>
      <xdr:rowOff>124023</xdr:rowOff>
    </xdr:from>
    <xdr:to>
      <xdr:col>3</xdr:col>
      <xdr:colOff>1542257</xdr:colOff>
      <xdr:row>138</xdr:row>
      <xdr:rowOff>1101328</xdr:rowOff>
    </xdr:to>
    <xdr:grpSp>
      <xdr:nvGrpSpPr>
        <xdr:cNvPr id="82" name=" "/>
        <xdr:cNvGrpSpPr/>
      </xdr:nvGrpSpPr>
      <xdr:grpSpPr>
        <a:xfrm>
          <a:off x="2560320" y="232552240"/>
          <a:ext cx="678815" cy="790575"/>
          <a:chOff x="9796" y="87217"/>
          <a:chExt cx="2880" cy="3688"/>
        </a:xfrm>
      </xdr:grpSpPr>
      <xdr:pic>
        <xdr:nvPicPr>
          <xdr:cNvPr id="83" name="图片 174" descr=" "/>
          <xdr:cNvPicPr/>
        </xdr:nvPicPr>
        <xdr:blipFill>
          <a:blip r:embed="rId38"/>
          <a:srcRect/>
          <a:stretch>
            <a:fillRect/>
          </a:stretch>
        </xdr:blipFill>
        <xdr:spPr>
          <a:xfrm>
            <a:off x="10725" y="89209"/>
            <a:ext cx="1111" cy="1696"/>
          </a:xfrm>
          <a:prstGeom prst="rect">
            <a:avLst/>
          </a:prstGeom>
          <a:noFill/>
          <a:ln w="9525" cap="flat" cmpd="sng">
            <a:noFill/>
            <a:prstDash val="solid"/>
            <a:miter/>
          </a:ln>
          <a:effectLst/>
        </xdr:spPr>
      </xdr:pic>
      <xdr:pic>
        <xdr:nvPicPr>
          <xdr:cNvPr id="84" name="图片 175" descr=" "/>
          <xdr:cNvPicPr/>
        </xdr:nvPicPr>
        <xdr:blipFill>
          <a:blip r:embed="rId39"/>
          <a:srcRect/>
          <a:stretch>
            <a:fillRect/>
          </a:stretch>
        </xdr:blipFill>
        <xdr:spPr>
          <a:xfrm>
            <a:off x="9796" y="87217"/>
            <a:ext cx="2880" cy="2148"/>
          </a:xfrm>
          <a:prstGeom prst="rect">
            <a:avLst/>
          </a:prstGeom>
          <a:noFill/>
          <a:ln w="9525" cap="flat" cmpd="sng">
            <a:noFill/>
            <a:prstDash val="solid"/>
            <a:miter/>
          </a:ln>
          <a:effectLst/>
        </xdr:spPr>
      </xdr:pic>
    </xdr:grpSp>
    <xdr:clientData/>
  </xdr:twoCellAnchor>
  <xdr:twoCellAnchor>
    <xdr:from>
      <xdr:col>3</xdr:col>
      <xdr:colOff>856430</xdr:colOff>
      <xdr:row>148</xdr:row>
      <xdr:rowOff>59531</xdr:rowOff>
    </xdr:from>
    <xdr:to>
      <xdr:col>3</xdr:col>
      <xdr:colOff>1791339</xdr:colOff>
      <xdr:row>148</xdr:row>
      <xdr:rowOff>1165820</xdr:rowOff>
    </xdr:to>
    <xdr:pic>
      <xdr:nvPicPr>
        <xdr:cNvPr id="85" name="图片 178" descr=" "/>
        <xdr:cNvPicPr/>
      </xdr:nvPicPr>
      <xdr:blipFill>
        <a:blip r:embed="rId24"/>
        <a:srcRect/>
        <a:stretch>
          <a:fillRect/>
        </a:stretch>
      </xdr:blipFill>
      <xdr:spPr>
        <a:xfrm>
          <a:off x="2553335" y="248904125"/>
          <a:ext cx="935355" cy="11061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464042</xdr:colOff>
      <xdr:row>142</xdr:row>
      <xdr:rowOff>163710</xdr:rowOff>
    </xdr:from>
    <xdr:to>
      <xdr:col>3</xdr:col>
      <xdr:colOff>1576378</xdr:colOff>
      <xdr:row>142</xdr:row>
      <xdr:rowOff>1076523</xdr:rowOff>
    </xdr:to>
    <xdr:pic>
      <xdr:nvPicPr>
        <xdr:cNvPr id="86" name="图片 179" descr=" "/>
        <xdr:cNvPicPr/>
      </xdr:nvPicPr>
      <xdr:blipFill>
        <a:blip r:embed="rId36"/>
        <a:srcRect/>
        <a:stretch>
          <a:fillRect/>
        </a:stretch>
      </xdr:blipFill>
      <xdr:spPr>
        <a:xfrm>
          <a:off x="2160905" y="236554010"/>
          <a:ext cx="1112520" cy="751205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620997</xdr:colOff>
      <xdr:row>140</xdr:row>
      <xdr:rowOff>59531</xdr:rowOff>
    </xdr:from>
    <xdr:to>
      <xdr:col>3</xdr:col>
      <xdr:colOff>1804987</xdr:colOff>
      <xdr:row>140</xdr:row>
      <xdr:rowOff>1150937</xdr:rowOff>
    </xdr:to>
    <xdr:pic>
      <xdr:nvPicPr>
        <xdr:cNvPr id="87" name="图片 180" descr=" "/>
        <xdr:cNvPicPr/>
      </xdr:nvPicPr>
      <xdr:blipFill>
        <a:blip r:embed="rId21"/>
        <a:srcRect/>
        <a:stretch>
          <a:fillRect/>
        </a:stretch>
      </xdr:blipFill>
      <xdr:spPr>
        <a:xfrm>
          <a:off x="2317750" y="234163870"/>
          <a:ext cx="1184275" cy="109156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1067979</xdr:colOff>
      <xdr:row>152</xdr:row>
      <xdr:rowOff>24804</xdr:rowOff>
    </xdr:from>
    <xdr:to>
      <xdr:col>3</xdr:col>
      <xdr:colOff>1590026</xdr:colOff>
      <xdr:row>152</xdr:row>
      <xdr:rowOff>1190625</xdr:rowOff>
    </xdr:to>
    <xdr:pic>
      <xdr:nvPicPr>
        <xdr:cNvPr id="88" name="图片 182" descr=" "/>
        <xdr:cNvPicPr/>
      </xdr:nvPicPr>
      <xdr:blipFill>
        <a:blip r:embed="rId34"/>
        <a:srcRect/>
        <a:stretch>
          <a:fillRect/>
        </a:stretch>
      </xdr:blipFill>
      <xdr:spPr>
        <a:xfrm>
          <a:off x="2764790" y="254123190"/>
          <a:ext cx="521970" cy="116586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562992</xdr:colOff>
      <xdr:row>153</xdr:row>
      <xdr:rowOff>9921</xdr:rowOff>
    </xdr:from>
    <xdr:to>
      <xdr:col>3</xdr:col>
      <xdr:colOff>2272441</xdr:colOff>
      <xdr:row>153</xdr:row>
      <xdr:rowOff>1230312</xdr:rowOff>
    </xdr:to>
    <xdr:pic>
      <xdr:nvPicPr>
        <xdr:cNvPr id="89" name="图片 183" descr=" "/>
        <xdr:cNvPicPr/>
      </xdr:nvPicPr>
      <xdr:blipFill>
        <a:blip r:embed="rId33"/>
        <a:srcRect/>
        <a:stretch>
          <a:fillRect/>
        </a:stretch>
      </xdr:blipFill>
      <xdr:spPr>
        <a:xfrm>
          <a:off x="2259965" y="255327150"/>
          <a:ext cx="1709420" cy="122047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501574</xdr:colOff>
      <xdr:row>131</xdr:row>
      <xdr:rowOff>34528</xdr:rowOff>
    </xdr:from>
    <xdr:to>
      <xdr:col>3</xdr:col>
      <xdr:colOff>1890289</xdr:colOff>
      <xdr:row>131</xdr:row>
      <xdr:rowOff>1317823</xdr:rowOff>
    </xdr:to>
    <xdr:pic>
      <xdr:nvPicPr>
        <xdr:cNvPr id="90" name="图片 185" descr=" "/>
        <xdr:cNvPicPr/>
      </xdr:nvPicPr>
      <xdr:blipFill>
        <a:blip r:embed="rId19"/>
        <a:srcRect/>
        <a:stretch>
          <a:fillRect/>
        </a:stretch>
      </xdr:blipFill>
      <xdr:spPr>
        <a:xfrm>
          <a:off x="2198370" y="220990795"/>
          <a:ext cx="1388745" cy="10325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535695</xdr:colOff>
      <xdr:row>132</xdr:row>
      <xdr:rowOff>58042</xdr:rowOff>
    </xdr:from>
    <xdr:to>
      <xdr:col>3</xdr:col>
      <xdr:colOff>1914173</xdr:colOff>
      <xdr:row>132</xdr:row>
      <xdr:rowOff>1381422</xdr:rowOff>
    </xdr:to>
    <xdr:pic>
      <xdr:nvPicPr>
        <xdr:cNvPr id="91" name="图片 186" descr=" "/>
        <xdr:cNvPicPr/>
      </xdr:nvPicPr>
      <xdr:blipFill>
        <a:blip r:embed="rId20"/>
        <a:srcRect/>
        <a:stretch>
          <a:fillRect/>
        </a:stretch>
      </xdr:blipFill>
      <xdr:spPr>
        <a:xfrm>
          <a:off x="2232660" y="222081090"/>
          <a:ext cx="1378585" cy="100901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897375</xdr:colOff>
      <xdr:row>134</xdr:row>
      <xdr:rowOff>36115</xdr:rowOff>
    </xdr:from>
    <xdr:to>
      <xdr:col>3</xdr:col>
      <xdr:colOff>1641207</xdr:colOff>
      <xdr:row>134</xdr:row>
      <xdr:rowOff>1176337</xdr:rowOff>
    </xdr:to>
    <xdr:pic>
      <xdr:nvPicPr>
        <xdr:cNvPr id="92" name="图片 188" descr=" "/>
        <xdr:cNvPicPr/>
      </xdr:nvPicPr>
      <xdr:blipFill>
        <a:blip r:embed="rId35"/>
        <a:srcRect/>
        <a:stretch>
          <a:fillRect/>
        </a:stretch>
      </xdr:blipFill>
      <xdr:spPr>
        <a:xfrm>
          <a:off x="2594610" y="225483420"/>
          <a:ext cx="743585" cy="72644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47769</xdr:colOff>
      <xdr:row>143</xdr:row>
      <xdr:rowOff>213320</xdr:rowOff>
    </xdr:from>
    <xdr:to>
      <xdr:col>3</xdr:col>
      <xdr:colOff>2460105</xdr:colOff>
      <xdr:row>143</xdr:row>
      <xdr:rowOff>873125</xdr:rowOff>
    </xdr:to>
    <xdr:pic>
      <xdr:nvPicPr>
        <xdr:cNvPr id="93" name="图片 189" descr=" "/>
        <xdr:cNvPicPr/>
      </xdr:nvPicPr>
      <xdr:blipFill>
        <a:blip r:embed="rId37"/>
        <a:srcRect/>
        <a:stretch>
          <a:fillRect/>
        </a:stretch>
      </xdr:blipFill>
      <xdr:spPr>
        <a:xfrm>
          <a:off x="1744980" y="237517940"/>
          <a:ext cx="2412365" cy="549275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238125</xdr:colOff>
      <xdr:row>187</xdr:row>
      <xdr:rowOff>270510</xdr:rowOff>
    </xdr:from>
    <xdr:to>
      <xdr:col>3</xdr:col>
      <xdr:colOff>2478405</xdr:colOff>
      <xdr:row>187</xdr:row>
      <xdr:rowOff>798195</xdr:rowOff>
    </xdr:to>
    <xdr:pic>
      <xdr:nvPicPr>
        <xdr:cNvPr id="94" name="图片 190" descr=" "/>
        <xdr:cNvPicPr/>
      </xdr:nvPicPr>
      <xdr:blipFill>
        <a:blip r:embed="rId37"/>
        <a:srcRect/>
        <a:stretch>
          <a:fillRect/>
        </a:stretch>
      </xdr:blipFill>
      <xdr:spPr>
        <a:xfrm>
          <a:off x="1935480" y="314173870"/>
          <a:ext cx="2240280" cy="49149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1013386</xdr:colOff>
      <xdr:row>195</xdr:row>
      <xdr:rowOff>59531</xdr:rowOff>
    </xdr:from>
    <xdr:to>
      <xdr:col>3</xdr:col>
      <xdr:colOff>1504724</xdr:colOff>
      <xdr:row>195</xdr:row>
      <xdr:rowOff>1150937</xdr:rowOff>
    </xdr:to>
    <xdr:pic>
      <xdr:nvPicPr>
        <xdr:cNvPr id="95" name="图片 191" descr=" "/>
        <xdr:cNvPicPr/>
      </xdr:nvPicPr>
      <xdr:blipFill>
        <a:blip r:embed="rId34"/>
        <a:srcRect/>
        <a:stretch>
          <a:fillRect/>
        </a:stretch>
      </xdr:blipFill>
      <xdr:spPr>
        <a:xfrm>
          <a:off x="2710180" y="334432275"/>
          <a:ext cx="491490" cy="109156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562992</xdr:colOff>
      <xdr:row>197</xdr:row>
      <xdr:rowOff>9921</xdr:rowOff>
    </xdr:from>
    <xdr:to>
      <xdr:col>3</xdr:col>
      <xdr:colOff>2316798</xdr:colOff>
      <xdr:row>197</xdr:row>
      <xdr:rowOff>1265039</xdr:rowOff>
    </xdr:to>
    <xdr:pic>
      <xdr:nvPicPr>
        <xdr:cNvPr id="96" name="图片 192" descr=" "/>
        <xdr:cNvPicPr/>
      </xdr:nvPicPr>
      <xdr:blipFill>
        <a:blip r:embed="rId33"/>
        <a:srcRect/>
        <a:stretch>
          <a:fillRect/>
        </a:stretch>
      </xdr:blipFill>
      <xdr:spPr>
        <a:xfrm>
          <a:off x="2259965" y="336363945"/>
          <a:ext cx="1753870" cy="1255395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890551</xdr:colOff>
      <xdr:row>85</xdr:row>
      <xdr:rowOff>60721</xdr:rowOff>
    </xdr:from>
    <xdr:to>
      <xdr:col>3</xdr:col>
      <xdr:colOff>1545669</xdr:colOff>
      <xdr:row>85</xdr:row>
      <xdr:rowOff>1659731</xdr:rowOff>
    </xdr:to>
    <xdr:pic>
      <xdr:nvPicPr>
        <xdr:cNvPr id="97" name="图片 200" descr=" "/>
        <xdr:cNvPicPr/>
      </xdr:nvPicPr>
      <xdr:blipFill>
        <a:blip r:embed="rId14"/>
        <a:srcRect/>
        <a:stretch>
          <a:fillRect/>
        </a:stretch>
      </xdr:blipFill>
      <xdr:spPr>
        <a:xfrm>
          <a:off x="2587625" y="139316460"/>
          <a:ext cx="655320" cy="159893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999737</xdr:colOff>
      <xdr:row>139</xdr:row>
      <xdr:rowOff>58489</xdr:rowOff>
    </xdr:from>
    <xdr:to>
      <xdr:col>3</xdr:col>
      <xdr:colOff>1706037</xdr:colOff>
      <xdr:row>139</xdr:row>
      <xdr:rowOff>1533723</xdr:rowOff>
    </xdr:to>
    <xdr:pic>
      <xdr:nvPicPr>
        <xdr:cNvPr id="98" name="图片 224" descr=" "/>
        <xdr:cNvPicPr/>
      </xdr:nvPicPr>
      <xdr:blipFill>
        <a:blip r:embed="rId16"/>
        <a:srcRect/>
        <a:stretch>
          <a:fillRect/>
        </a:stretch>
      </xdr:blipFill>
      <xdr:spPr>
        <a:xfrm>
          <a:off x="2696845" y="233401235"/>
          <a:ext cx="706120" cy="70358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737008</xdr:colOff>
      <xdr:row>126</xdr:row>
      <xdr:rowOff>46533</xdr:rowOff>
    </xdr:from>
    <xdr:to>
      <xdr:col>3</xdr:col>
      <xdr:colOff>1996063</xdr:colOff>
      <xdr:row>126</xdr:row>
      <xdr:rowOff>1595437</xdr:rowOff>
    </xdr:to>
    <xdr:pic>
      <xdr:nvPicPr>
        <xdr:cNvPr id="99" name="图片 229" descr=" "/>
        <xdr:cNvPicPr/>
      </xdr:nvPicPr>
      <xdr:blipFill>
        <a:blip r:embed="rId40"/>
        <a:srcRect/>
        <a:stretch>
          <a:fillRect/>
        </a:stretch>
      </xdr:blipFill>
      <xdr:spPr>
        <a:xfrm>
          <a:off x="2433955" y="210258660"/>
          <a:ext cx="1259205" cy="154876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136482</xdr:colOff>
      <xdr:row>199</xdr:row>
      <xdr:rowOff>580429</xdr:rowOff>
    </xdr:from>
    <xdr:to>
      <xdr:col>3</xdr:col>
      <xdr:colOff>2449869</xdr:colOff>
      <xdr:row>200</xdr:row>
      <xdr:rowOff>377031</xdr:rowOff>
    </xdr:to>
    <xdr:pic>
      <xdr:nvPicPr>
        <xdr:cNvPr id="100" name="图片 230" descr=" "/>
        <xdr:cNvPicPr/>
      </xdr:nvPicPr>
      <xdr:blipFill>
        <a:blip r:embed="rId41"/>
        <a:srcRect/>
        <a:stretch>
          <a:fillRect/>
        </a:stretch>
      </xdr:blipFill>
      <xdr:spPr>
        <a:xfrm>
          <a:off x="1833245" y="341506810"/>
          <a:ext cx="2313940" cy="177736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105774</xdr:colOff>
      <xdr:row>201</xdr:row>
      <xdr:rowOff>163710</xdr:rowOff>
    </xdr:from>
    <xdr:to>
      <xdr:col>3</xdr:col>
      <xdr:colOff>2507874</xdr:colOff>
      <xdr:row>201</xdr:row>
      <xdr:rowOff>1091406</xdr:rowOff>
    </xdr:to>
    <xdr:pic>
      <xdr:nvPicPr>
        <xdr:cNvPr id="101" name="图片 231" descr=" "/>
        <xdr:cNvPicPr/>
      </xdr:nvPicPr>
      <xdr:blipFill>
        <a:blip r:embed="rId42"/>
        <a:srcRect/>
        <a:stretch>
          <a:fillRect/>
        </a:stretch>
      </xdr:blipFill>
      <xdr:spPr>
        <a:xfrm>
          <a:off x="1802765" y="345052015"/>
          <a:ext cx="2402205" cy="927735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689239</xdr:colOff>
      <xdr:row>202</xdr:row>
      <xdr:rowOff>72925</xdr:rowOff>
    </xdr:from>
    <xdr:to>
      <xdr:col>3</xdr:col>
      <xdr:colOff>1740157</xdr:colOff>
      <xdr:row>202</xdr:row>
      <xdr:rowOff>1176536</xdr:rowOff>
    </xdr:to>
    <xdr:pic>
      <xdr:nvPicPr>
        <xdr:cNvPr id="102" name="图片 232" descr=" "/>
        <xdr:cNvPicPr/>
      </xdr:nvPicPr>
      <xdr:blipFill>
        <a:blip r:embed="rId43"/>
        <a:srcRect/>
        <a:stretch>
          <a:fillRect/>
        </a:stretch>
      </xdr:blipFill>
      <xdr:spPr>
        <a:xfrm>
          <a:off x="2386330" y="347247210"/>
          <a:ext cx="1050925" cy="110363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737008</xdr:colOff>
      <xdr:row>203</xdr:row>
      <xdr:rowOff>48964</xdr:rowOff>
    </xdr:from>
    <xdr:to>
      <xdr:col>3</xdr:col>
      <xdr:colOff>2064304</xdr:colOff>
      <xdr:row>203</xdr:row>
      <xdr:rowOff>1671786</xdr:rowOff>
    </xdr:to>
    <xdr:pic>
      <xdr:nvPicPr>
        <xdr:cNvPr id="103" name="图片 233" descr=" "/>
        <xdr:cNvPicPr/>
      </xdr:nvPicPr>
      <xdr:blipFill>
        <a:blip r:embed="rId40"/>
        <a:srcRect/>
        <a:stretch>
          <a:fillRect/>
        </a:stretch>
      </xdr:blipFill>
      <xdr:spPr>
        <a:xfrm>
          <a:off x="2433955" y="349509715"/>
          <a:ext cx="1327150" cy="162242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897375</xdr:colOff>
      <xdr:row>45</xdr:row>
      <xdr:rowOff>34726</xdr:rowOff>
    </xdr:from>
    <xdr:to>
      <xdr:col>3</xdr:col>
      <xdr:colOff>1641207</xdr:colOff>
      <xdr:row>45</xdr:row>
      <xdr:rowOff>1180703</xdr:rowOff>
    </xdr:to>
    <xdr:pic>
      <xdr:nvPicPr>
        <xdr:cNvPr id="104" name="图片 240" descr=" "/>
        <xdr:cNvPicPr/>
      </xdr:nvPicPr>
      <xdr:blipFill>
        <a:blip r:embed="rId35"/>
        <a:srcRect/>
        <a:stretch>
          <a:fillRect/>
        </a:stretch>
      </xdr:blipFill>
      <xdr:spPr>
        <a:xfrm>
          <a:off x="2594610" y="65283715"/>
          <a:ext cx="743585" cy="4229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75065</xdr:colOff>
      <xdr:row>14</xdr:row>
      <xdr:rowOff>135731</xdr:rowOff>
    </xdr:from>
    <xdr:to>
      <xdr:col>3</xdr:col>
      <xdr:colOff>2412336</xdr:colOff>
      <xdr:row>14</xdr:row>
      <xdr:rowOff>1685925</xdr:rowOff>
    </xdr:to>
    <xdr:pic>
      <xdr:nvPicPr>
        <xdr:cNvPr id="105" name="图片 248" descr=" "/>
        <xdr:cNvPicPr/>
      </xdr:nvPicPr>
      <xdr:blipFill>
        <a:blip r:embed="rId44"/>
        <a:srcRect/>
        <a:stretch>
          <a:fillRect/>
        </a:stretch>
      </xdr:blipFill>
      <xdr:spPr>
        <a:xfrm>
          <a:off x="1772285" y="20865465"/>
          <a:ext cx="2336800" cy="15506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208136</xdr:colOff>
      <xdr:row>17</xdr:row>
      <xdr:rowOff>70941</xdr:rowOff>
    </xdr:from>
    <xdr:to>
      <xdr:col>3</xdr:col>
      <xdr:colOff>2272441</xdr:colOff>
      <xdr:row>17</xdr:row>
      <xdr:rowOff>1723876</xdr:rowOff>
    </xdr:to>
    <xdr:grpSp>
      <xdr:nvGrpSpPr>
        <xdr:cNvPr id="106" name=" "/>
        <xdr:cNvGrpSpPr/>
      </xdr:nvGrpSpPr>
      <xdr:grpSpPr>
        <a:xfrm>
          <a:off x="1905000" y="26663650"/>
          <a:ext cx="2064385" cy="882015"/>
          <a:chOff x="2161" y="38160"/>
          <a:chExt cx="3252" cy="2594"/>
        </a:xfrm>
      </xdr:grpSpPr>
      <xdr:pic>
        <xdr:nvPicPr>
          <xdr:cNvPr id="107" name="图片 244" descr=" "/>
          <xdr:cNvPicPr/>
        </xdr:nvPicPr>
        <xdr:blipFill>
          <a:blip r:embed="rId45"/>
          <a:srcRect/>
          <a:stretch>
            <a:fillRect/>
          </a:stretch>
        </xdr:blipFill>
        <xdr:spPr>
          <a:xfrm>
            <a:off x="2161" y="38250"/>
            <a:ext cx="3252" cy="2505"/>
          </a:xfrm>
          <a:prstGeom prst="rect">
            <a:avLst/>
          </a:prstGeom>
          <a:noFill/>
          <a:ln w="9525" cap="flat" cmpd="sng">
            <a:noFill/>
            <a:prstDash val="solid"/>
            <a:miter/>
          </a:ln>
          <a:effectLst/>
        </xdr:spPr>
      </xdr:pic>
      <xdr:pic>
        <xdr:nvPicPr>
          <xdr:cNvPr id="108" name="图片 250" descr=" "/>
          <xdr:cNvPicPr/>
        </xdr:nvPicPr>
        <xdr:blipFill>
          <a:blip r:embed="rId46"/>
          <a:srcRect t="21109" r="3767"/>
          <a:stretch>
            <a:fillRect/>
          </a:stretch>
        </xdr:blipFill>
        <xdr:spPr>
          <a:xfrm>
            <a:off x="2935" y="38160"/>
            <a:ext cx="1175" cy="1607"/>
          </a:xfrm>
          <a:prstGeom prst="rect">
            <a:avLst/>
          </a:prstGeom>
          <a:noFill/>
          <a:ln w="9525" cap="flat" cmpd="sng">
            <a:noFill/>
            <a:prstDash val="solid"/>
            <a:miter/>
          </a:ln>
          <a:effectLst/>
        </xdr:spPr>
      </xdr:pic>
      <xdr:pic>
        <xdr:nvPicPr>
          <xdr:cNvPr id="109" name="图片 251" descr=" "/>
          <xdr:cNvPicPr/>
        </xdr:nvPicPr>
        <xdr:blipFill>
          <a:blip r:embed="rId47"/>
          <a:srcRect/>
          <a:stretch>
            <a:fillRect/>
          </a:stretch>
        </xdr:blipFill>
        <xdr:spPr>
          <a:xfrm>
            <a:off x="2706" y="39111"/>
            <a:ext cx="796" cy="892"/>
          </a:xfrm>
          <a:prstGeom prst="rect">
            <a:avLst/>
          </a:prstGeom>
          <a:noFill/>
          <a:ln w="9525" cap="flat" cmpd="sng">
            <a:noFill/>
            <a:prstDash val="solid"/>
            <a:miter/>
          </a:ln>
          <a:effectLst/>
        </xdr:spPr>
      </xdr:pic>
    </xdr:grpSp>
    <xdr:clientData/>
  </xdr:twoCellAnchor>
  <xdr:twoCellAnchor>
    <xdr:from>
      <xdr:col>3</xdr:col>
      <xdr:colOff>1186180</xdr:colOff>
      <xdr:row>120</xdr:row>
      <xdr:rowOff>66040</xdr:rowOff>
    </xdr:from>
    <xdr:to>
      <xdr:col>3</xdr:col>
      <xdr:colOff>1861771</xdr:colOff>
      <xdr:row>120</xdr:row>
      <xdr:rowOff>1491267</xdr:rowOff>
    </xdr:to>
    <xdr:pic>
      <xdr:nvPicPr>
        <xdr:cNvPr id="110" name="图片 256" descr=" "/>
        <xdr:cNvPicPr/>
      </xdr:nvPicPr>
      <xdr:blipFill>
        <a:blip r:embed="rId48"/>
        <a:srcRect/>
        <a:stretch>
          <a:fillRect/>
        </a:stretch>
      </xdr:blipFill>
      <xdr:spPr>
        <a:xfrm>
          <a:off x="2883535" y="197535165"/>
          <a:ext cx="675005" cy="142494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1074803</xdr:colOff>
      <xdr:row>150</xdr:row>
      <xdr:rowOff>49609</xdr:rowOff>
    </xdr:from>
    <xdr:to>
      <xdr:col>3</xdr:col>
      <xdr:colOff>1746982</xdr:colOff>
      <xdr:row>150</xdr:row>
      <xdr:rowOff>1230312</xdr:rowOff>
    </xdr:to>
    <xdr:pic>
      <xdr:nvPicPr>
        <xdr:cNvPr id="111" name="图片 257" descr=" "/>
        <xdr:cNvPicPr/>
      </xdr:nvPicPr>
      <xdr:blipFill>
        <a:blip r:embed="rId48"/>
        <a:srcRect/>
        <a:stretch>
          <a:fillRect/>
        </a:stretch>
      </xdr:blipFill>
      <xdr:spPr>
        <a:xfrm>
          <a:off x="2771775" y="252623955"/>
          <a:ext cx="672465" cy="71247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13648</xdr:colOff>
      <xdr:row>73</xdr:row>
      <xdr:rowOff>327421</xdr:rowOff>
    </xdr:from>
    <xdr:to>
      <xdr:col>3</xdr:col>
      <xdr:colOff>2490814</xdr:colOff>
      <xdr:row>73</xdr:row>
      <xdr:rowOff>922734</xdr:rowOff>
    </xdr:to>
    <xdr:pic>
      <xdr:nvPicPr>
        <xdr:cNvPr id="112" name="ID_30AD955E6FC1463AA71EDAF889281EAE" descr=" "/>
        <xdr:cNvPicPr/>
      </xdr:nvPicPr>
      <xdr:blipFill>
        <a:blip r:embed="rId49"/>
        <a:srcRect/>
        <a:stretch>
          <a:fillRect/>
        </a:stretch>
      </xdr:blipFill>
      <xdr:spPr>
        <a:xfrm>
          <a:off x="1710690" y="120359805"/>
          <a:ext cx="2477135" cy="59563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13648</xdr:colOff>
      <xdr:row>79</xdr:row>
      <xdr:rowOff>327421</xdr:rowOff>
    </xdr:from>
    <xdr:to>
      <xdr:col>3</xdr:col>
      <xdr:colOff>2490814</xdr:colOff>
      <xdr:row>79</xdr:row>
      <xdr:rowOff>922734</xdr:rowOff>
    </xdr:to>
    <xdr:pic>
      <xdr:nvPicPr>
        <xdr:cNvPr id="113" name="ID_30AD955E6FC1463AA71EDAF889281EAE" descr=" "/>
        <xdr:cNvPicPr/>
      </xdr:nvPicPr>
      <xdr:blipFill>
        <a:blip r:embed="rId49"/>
        <a:srcRect/>
        <a:stretch>
          <a:fillRect/>
        </a:stretch>
      </xdr:blipFill>
      <xdr:spPr>
        <a:xfrm>
          <a:off x="1710690" y="130469005"/>
          <a:ext cx="2477135" cy="59563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13648</xdr:colOff>
      <xdr:row>141</xdr:row>
      <xdr:rowOff>327421</xdr:rowOff>
    </xdr:from>
    <xdr:to>
      <xdr:col>3</xdr:col>
      <xdr:colOff>2490814</xdr:colOff>
      <xdr:row>141</xdr:row>
      <xdr:rowOff>922734</xdr:rowOff>
    </xdr:to>
    <xdr:pic>
      <xdr:nvPicPr>
        <xdr:cNvPr id="114" name="ID_30AD955E6FC1463AA71EDAF889281EAE" descr=" "/>
        <xdr:cNvPicPr/>
      </xdr:nvPicPr>
      <xdr:blipFill>
        <a:blip r:embed="rId49"/>
        <a:srcRect/>
        <a:stretch>
          <a:fillRect/>
        </a:stretch>
      </xdr:blipFill>
      <xdr:spPr>
        <a:xfrm>
          <a:off x="1710690" y="235651040"/>
          <a:ext cx="2477135" cy="59563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13648</xdr:colOff>
      <xdr:row>161</xdr:row>
      <xdr:rowOff>327421</xdr:rowOff>
    </xdr:from>
    <xdr:to>
      <xdr:col>3</xdr:col>
      <xdr:colOff>2490814</xdr:colOff>
      <xdr:row>161</xdr:row>
      <xdr:rowOff>922734</xdr:rowOff>
    </xdr:to>
    <xdr:pic>
      <xdr:nvPicPr>
        <xdr:cNvPr id="115" name="ID_30AD955E6FC1463AA71EDAF889281EAE" descr=" "/>
        <xdr:cNvPicPr/>
      </xdr:nvPicPr>
      <xdr:blipFill>
        <a:blip r:embed="rId49"/>
        <a:srcRect/>
        <a:stretch>
          <a:fillRect/>
        </a:stretch>
      </xdr:blipFill>
      <xdr:spPr>
        <a:xfrm>
          <a:off x="1710690" y="271210405"/>
          <a:ext cx="2477135" cy="59563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108585</xdr:colOff>
      <xdr:row>185</xdr:row>
      <xdr:rowOff>355600</xdr:rowOff>
    </xdr:from>
    <xdr:to>
      <xdr:col>3</xdr:col>
      <xdr:colOff>2585751</xdr:colOff>
      <xdr:row>185</xdr:row>
      <xdr:rowOff>950913</xdr:rowOff>
    </xdr:to>
    <xdr:pic>
      <xdr:nvPicPr>
        <xdr:cNvPr id="116" name="ID_30AD955E6FC1463AA71EDAF889281EAE" descr=" "/>
        <xdr:cNvPicPr/>
      </xdr:nvPicPr>
      <xdr:blipFill>
        <a:blip r:embed="rId49"/>
        <a:srcRect/>
        <a:stretch>
          <a:fillRect/>
        </a:stretch>
      </xdr:blipFill>
      <xdr:spPr>
        <a:xfrm>
          <a:off x="1805940" y="312582560"/>
          <a:ext cx="2477135" cy="4064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450393</xdr:colOff>
      <xdr:row>76</xdr:row>
      <xdr:rowOff>188466</xdr:rowOff>
    </xdr:from>
    <xdr:to>
      <xdr:col>3</xdr:col>
      <xdr:colOff>2214436</xdr:colOff>
      <xdr:row>76</xdr:row>
      <xdr:rowOff>1494730</xdr:rowOff>
    </xdr:to>
    <xdr:grpSp>
      <xdr:nvGrpSpPr>
        <xdr:cNvPr id="117" name=" "/>
        <xdr:cNvGrpSpPr/>
      </xdr:nvGrpSpPr>
      <xdr:grpSpPr>
        <a:xfrm>
          <a:off x="2147570" y="125097540"/>
          <a:ext cx="1764030" cy="1183640"/>
          <a:chOff x="1216" y="3518"/>
          <a:chExt cx="8150" cy="5170"/>
        </a:xfrm>
      </xdr:grpSpPr>
      <xdr:pic>
        <xdr:nvPicPr>
          <xdr:cNvPr id="118" name="图片 275" descr=" "/>
          <xdr:cNvPicPr/>
        </xdr:nvPicPr>
        <xdr:blipFill>
          <a:blip r:embed="rId50"/>
          <a:srcRect/>
          <a:stretch>
            <a:fillRect/>
          </a:stretch>
        </xdr:blipFill>
        <xdr:spPr>
          <a:xfrm>
            <a:off x="1216" y="3518"/>
            <a:ext cx="8151" cy="5171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119" name="图片 276" descr=" "/>
          <xdr:cNvPicPr/>
        </xdr:nvPicPr>
        <xdr:blipFill>
          <a:blip r:embed="rId51"/>
          <a:srcRect/>
          <a:stretch>
            <a:fillRect/>
          </a:stretch>
        </xdr:blipFill>
        <xdr:spPr>
          <a:xfrm rot="20820000">
            <a:off x="3563" y="4074"/>
            <a:ext cx="2939" cy="1551"/>
          </a:xfrm>
          <a:prstGeom prst="rect">
            <a:avLst/>
          </a:prstGeom>
          <a:noFill/>
          <a:ln>
            <a:noFill/>
          </a:ln>
          <a:effectLst/>
        </xdr:spPr>
      </xdr:pic>
    </xdr:grpSp>
    <xdr:clientData/>
  </xdr:twoCellAnchor>
  <xdr:twoCellAnchor>
    <xdr:from>
      <xdr:col>3</xdr:col>
      <xdr:colOff>756285</xdr:colOff>
      <xdr:row>101</xdr:row>
      <xdr:rowOff>280670</xdr:rowOff>
    </xdr:from>
    <xdr:to>
      <xdr:col>5</xdr:col>
      <xdr:colOff>457200</xdr:colOff>
      <xdr:row>102</xdr:row>
      <xdr:rowOff>147320</xdr:rowOff>
    </xdr:to>
    <xdr:grpSp>
      <xdr:nvGrpSpPr>
        <xdr:cNvPr id="120" name=" "/>
        <xdr:cNvGrpSpPr/>
      </xdr:nvGrpSpPr>
      <xdr:grpSpPr>
        <a:xfrm>
          <a:off x="2453640" y="167082470"/>
          <a:ext cx="4522470" cy="1238250"/>
          <a:chOff x="-6286" y="2508"/>
          <a:chExt cx="12788" cy="3117"/>
        </a:xfrm>
      </xdr:grpSpPr>
      <xdr:pic>
        <xdr:nvPicPr>
          <xdr:cNvPr id="121" name="图片 281" descr=" "/>
          <xdr:cNvPicPr/>
        </xdr:nvPicPr>
        <xdr:blipFill>
          <a:blip r:embed="rId50"/>
          <a:srcRect/>
          <a:stretch>
            <a:fillRect/>
          </a:stretch>
        </xdr:blipFill>
        <xdr:spPr>
          <a:xfrm>
            <a:off x="-6286" y="2508"/>
            <a:ext cx="4917" cy="218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122" name="图片 282" descr=" "/>
          <xdr:cNvPicPr/>
        </xdr:nvPicPr>
        <xdr:blipFill>
          <a:blip r:embed="rId51"/>
          <a:srcRect/>
          <a:stretch>
            <a:fillRect/>
          </a:stretch>
        </xdr:blipFill>
        <xdr:spPr>
          <a:xfrm rot="20820000">
            <a:off x="3563" y="4074"/>
            <a:ext cx="2939" cy="1551"/>
          </a:xfrm>
          <a:prstGeom prst="rect">
            <a:avLst/>
          </a:prstGeom>
          <a:noFill/>
          <a:ln>
            <a:noFill/>
          </a:ln>
          <a:effectLst/>
        </xdr:spPr>
      </xdr:pic>
    </xdr:grpSp>
    <xdr:clientData/>
  </xdr:twoCellAnchor>
  <xdr:twoCellAnchor>
    <xdr:from>
      <xdr:col>3</xdr:col>
      <xdr:colOff>470866</xdr:colOff>
      <xdr:row>129</xdr:row>
      <xdr:rowOff>187523</xdr:rowOff>
    </xdr:from>
    <xdr:to>
      <xdr:col>3</xdr:col>
      <xdr:colOff>2231496</xdr:colOff>
      <xdr:row>129</xdr:row>
      <xdr:rowOff>1493490</xdr:rowOff>
    </xdr:to>
    <xdr:grpSp>
      <xdr:nvGrpSpPr>
        <xdr:cNvPr id="123" name=" "/>
        <xdr:cNvGrpSpPr/>
      </xdr:nvGrpSpPr>
      <xdr:grpSpPr>
        <a:xfrm>
          <a:off x="2167890" y="217130630"/>
          <a:ext cx="1760855" cy="1184275"/>
          <a:chOff x="1216" y="3518"/>
          <a:chExt cx="8150" cy="5170"/>
        </a:xfrm>
      </xdr:grpSpPr>
      <xdr:pic>
        <xdr:nvPicPr>
          <xdr:cNvPr id="124" name="图片 284" descr=" "/>
          <xdr:cNvPicPr/>
        </xdr:nvPicPr>
        <xdr:blipFill>
          <a:blip r:embed="rId50"/>
          <a:srcRect/>
          <a:stretch>
            <a:fillRect/>
          </a:stretch>
        </xdr:blipFill>
        <xdr:spPr>
          <a:xfrm>
            <a:off x="1216" y="3518"/>
            <a:ext cx="8151" cy="5171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125" name="图片 285" descr=" "/>
          <xdr:cNvPicPr/>
        </xdr:nvPicPr>
        <xdr:blipFill>
          <a:blip r:embed="rId51"/>
          <a:srcRect/>
          <a:stretch>
            <a:fillRect/>
          </a:stretch>
        </xdr:blipFill>
        <xdr:spPr>
          <a:xfrm rot="20820000">
            <a:off x="3563" y="4074"/>
            <a:ext cx="2939" cy="1551"/>
          </a:xfrm>
          <a:prstGeom prst="rect">
            <a:avLst/>
          </a:prstGeom>
          <a:noFill/>
          <a:ln>
            <a:noFill/>
          </a:ln>
          <a:effectLst/>
        </xdr:spPr>
      </xdr:pic>
    </xdr:grpSp>
    <xdr:clientData/>
  </xdr:twoCellAnchor>
  <xdr:twoCellAnchor>
    <xdr:from>
      <xdr:col>3</xdr:col>
      <xdr:colOff>508399</xdr:colOff>
      <xdr:row>154</xdr:row>
      <xdr:rowOff>136921</xdr:rowOff>
    </xdr:from>
    <xdr:to>
      <xdr:col>3</xdr:col>
      <xdr:colOff>2269029</xdr:colOff>
      <xdr:row>154</xdr:row>
      <xdr:rowOff>1392039</xdr:rowOff>
    </xdr:to>
    <xdr:grpSp>
      <xdr:nvGrpSpPr>
        <xdr:cNvPr id="126" name=" "/>
        <xdr:cNvGrpSpPr/>
      </xdr:nvGrpSpPr>
      <xdr:grpSpPr>
        <a:xfrm>
          <a:off x="2205355" y="258654550"/>
          <a:ext cx="1760855" cy="1235075"/>
          <a:chOff x="1216" y="3518"/>
          <a:chExt cx="8150" cy="5170"/>
        </a:xfrm>
      </xdr:grpSpPr>
      <xdr:pic>
        <xdr:nvPicPr>
          <xdr:cNvPr id="127" name="图片 287" descr=" "/>
          <xdr:cNvPicPr/>
        </xdr:nvPicPr>
        <xdr:blipFill>
          <a:blip r:embed="rId50"/>
          <a:srcRect/>
          <a:stretch>
            <a:fillRect/>
          </a:stretch>
        </xdr:blipFill>
        <xdr:spPr>
          <a:xfrm>
            <a:off x="1216" y="3518"/>
            <a:ext cx="8151" cy="5171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128" name="图片 288" descr=" "/>
          <xdr:cNvPicPr/>
        </xdr:nvPicPr>
        <xdr:blipFill>
          <a:blip r:embed="rId51"/>
          <a:srcRect/>
          <a:stretch>
            <a:fillRect/>
          </a:stretch>
        </xdr:blipFill>
        <xdr:spPr>
          <a:xfrm rot="20820000">
            <a:off x="3563" y="4074"/>
            <a:ext cx="2939" cy="1551"/>
          </a:xfrm>
          <a:prstGeom prst="rect">
            <a:avLst/>
          </a:prstGeom>
          <a:noFill/>
          <a:ln>
            <a:noFill/>
          </a:ln>
          <a:effectLst/>
        </xdr:spPr>
      </xdr:pic>
    </xdr:grpSp>
    <xdr:clientData/>
  </xdr:twoCellAnchor>
  <xdr:twoCellAnchor>
    <xdr:from>
      <xdr:col>3</xdr:col>
      <xdr:colOff>494750</xdr:colOff>
      <xdr:row>179</xdr:row>
      <xdr:rowOff>59531</xdr:rowOff>
    </xdr:from>
    <xdr:to>
      <xdr:col>3</xdr:col>
      <xdr:colOff>2255381</xdr:colOff>
      <xdr:row>179</xdr:row>
      <xdr:rowOff>1126132</xdr:rowOff>
    </xdr:to>
    <xdr:grpSp>
      <xdr:nvGrpSpPr>
        <xdr:cNvPr id="129" name=" "/>
        <xdr:cNvGrpSpPr/>
      </xdr:nvGrpSpPr>
      <xdr:grpSpPr>
        <a:xfrm>
          <a:off x="2192020" y="302562260"/>
          <a:ext cx="1760220" cy="1066800"/>
          <a:chOff x="1216" y="3518"/>
          <a:chExt cx="8150" cy="5170"/>
        </a:xfrm>
      </xdr:grpSpPr>
      <xdr:pic>
        <xdr:nvPicPr>
          <xdr:cNvPr id="130" name="图片 290" descr=" "/>
          <xdr:cNvPicPr/>
        </xdr:nvPicPr>
        <xdr:blipFill>
          <a:blip r:embed="rId50"/>
          <a:srcRect/>
          <a:stretch>
            <a:fillRect/>
          </a:stretch>
        </xdr:blipFill>
        <xdr:spPr>
          <a:xfrm>
            <a:off x="1216" y="3518"/>
            <a:ext cx="8151" cy="5171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131" name="图片 291" descr=" "/>
          <xdr:cNvPicPr/>
        </xdr:nvPicPr>
        <xdr:blipFill>
          <a:blip r:embed="rId51"/>
          <a:srcRect/>
          <a:stretch>
            <a:fillRect/>
          </a:stretch>
        </xdr:blipFill>
        <xdr:spPr>
          <a:xfrm rot="20820000">
            <a:off x="3563" y="4074"/>
            <a:ext cx="2939" cy="1551"/>
          </a:xfrm>
          <a:prstGeom prst="rect">
            <a:avLst/>
          </a:prstGeom>
          <a:noFill/>
          <a:ln>
            <a:noFill/>
          </a:ln>
          <a:effectLst/>
        </xdr:spPr>
      </xdr:pic>
    </xdr:grpSp>
    <xdr:clientData/>
  </xdr:twoCellAnchor>
  <xdr:twoCellAnchor>
    <xdr:from>
      <xdr:col>3</xdr:col>
      <xdr:colOff>464042</xdr:colOff>
      <xdr:row>198</xdr:row>
      <xdr:rowOff>59531</xdr:rowOff>
    </xdr:from>
    <xdr:to>
      <xdr:col>3</xdr:col>
      <xdr:colOff>2224672</xdr:colOff>
      <xdr:row>198</xdr:row>
      <xdr:rowOff>1126132</xdr:rowOff>
    </xdr:to>
    <xdr:grpSp>
      <xdr:nvGrpSpPr>
        <xdr:cNvPr id="132" name=" "/>
        <xdr:cNvGrpSpPr/>
      </xdr:nvGrpSpPr>
      <xdr:grpSpPr>
        <a:xfrm>
          <a:off x="2160905" y="339613875"/>
          <a:ext cx="1760855" cy="1066800"/>
          <a:chOff x="1216" y="3518"/>
          <a:chExt cx="8150" cy="5170"/>
        </a:xfrm>
      </xdr:grpSpPr>
      <xdr:pic>
        <xdr:nvPicPr>
          <xdr:cNvPr id="133" name="图片 293" descr=" "/>
          <xdr:cNvPicPr/>
        </xdr:nvPicPr>
        <xdr:blipFill>
          <a:blip r:embed="rId50"/>
          <a:srcRect/>
          <a:stretch>
            <a:fillRect/>
          </a:stretch>
        </xdr:blipFill>
        <xdr:spPr>
          <a:xfrm>
            <a:off x="1216" y="3518"/>
            <a:ext cx="8151" cy="5171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134" name="图片 294" descr=" "/>
          <xdr:cNvPicPr/>
        </xdr:nvPicPr>
        <xdr:blipFill>
          <a:blip r:embed="rId51"/>
          <a:srcRect/>
          <a:stretch>
            <a:fillRect/>
          </a:stretch>
        </xdr:blipFill>
        <xdr:spPr>
          <a:xfrm rot="20820000">
            <a:off x="3563" y="4074"/>
            <a:ext cx="2939" cy="1551"/>
          </a:xfrm>
          <a:prstGeom prst="rect">
            <a:avLst/>
          </a:prstGeom>
          <a:noFill/>
          <a:ln>
            <a:noFill/>
          </a:ln>
          <a:effectLst/>
        </xdr:spPr>
      </xdr:pic>
    </xdr:grpSp>
    <xdr:clientData/>
  </xdr:twoCellAnchor>
  <xdr:twoCellAnchor>
    <xdr:from>
      <xdr:col>3</xdr:col>
      <xdr:colOff>805249</xdr:colOff>
      <xdr:row>98</xdr:row>
      <xdr:rowOff>74414</xdr:rowOff>
    </xdr:from>
    <xdr:to>
      <xdr:col>3</xdr:col>
      <xdr:colOff>1856168</xdr:colOff>
      <xdr:row>98</xdr:row>
      <xdr:rowOff>1165820</xdr:rowOff>
    </xdr:to>
    <xdr:pic>
      <xdr:nvPicPr>
        <xdr:cNvPr id="135" name="图片 297" descr=" "/>
        <xdr:cNvPicPr/>
      </xdr:nvPicPr>
      <xdr:blipFill>
        <a:blip r:embed="rId52"/>
        <a:srcRect/>
        <a:stretch>
          <a:fillRect/>
        </a:stretch>
      </xdr:blipFill>
      <xdr:spPr>
        <a:xfrm>
          <a:off x="2502535" y="161846895"/>
          <a:ext cx="1050925" cy="535305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805249</xdr:colOff>
      <xdr:row>127</xdr:row>
      <xdr:rowOff>74414</xdr:rowOff>
    </xdr:from>
    <xdr:to>
      <xdr:col>3</xdr:col>
      <xdr:colOff>1856168</xdr:colOff>
      <xdr:row>127</xdr:row>
      <xdr:rowOff>1165820</xdr:rowOff>
    </xdr:to>
    <xdr:pic>
      <xdr:nvPicPr>
        <xdr:cNvPr id="136" name="图片 299" descr=" "/>
        <xdr:cNvPicPr/>
      </xdr:nvPicPr>
      <xdr:blipFill>
        <a:blip r:embed="rId52"/>
        <a:srcRect/>
        <a:stretch>
          <a:fillRect/>
        </a:stretch>
      </xdr:blipFill>
      <xdr:spPr>
        <a:xfrm>
          <a:off x="2502535" y="212407500"/>
          <a:ext cx="1050925" cy="109093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805249</xdr:colOff>
      <xdr:row>151</xdr:row>
      <xdr:rowOff>74414</xdr:rowOff>
    </xdr:from>
    <xdr:to>
      <xdr:col>3</xdr:col>
      <xdr:colOff>1856168</xdr:colOff>
      <xdr:row>151</xdr:row>
      <xdr:rowOff>1165820</xdr:rowOff>
    </xdr:to>
    <xdr:pic>
      <xdr:nvPicPr>
        <xdr:cNvPr id="137" name="图片 301" descr=" "/>
        <xdr:cNvPicPr/>
      </xdr:nvPicPr>
      <xdr:blipFill>
        <a:blip r:embed="rId52"/>
        <a:srcRect/>
        <a:stretch>
          <a:fillRect/>
        </a:stretch>
      </xdr:blipFill>
      <xdr:spPr>
        <a:xfrm>
          <a:off x="2502535" y="253410720"/>
          <a:ext cx="1050925" cy="687705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805249</xdr:colOff>
      <xdr:row>176</xdr:row>
      <xdr:rowOff>74414</xdr:rowOff>
    </xdr:from>
    <xdr:to>
      <xdr:col>3</xdr:col>
      <xdr:colOff>1856168</xdr:colOff>
      <xdr:row>176</xdr:row>
      <xdr:rowOff>1165820</xdr:rowOff>
    </xdr:to>
    <xdr:pic>
      <xdr:nvPicPr>
        <xdr:cNvPr id="138" name="图片 303" descr=" "/>
        <xdr:cNvPicPr/>
      </xdr:nvPicPr>
      <xdr:blipFill>
        <a:blip r:embed="rId52"/>
        <a:srcRect/>
        <a:stretch>
          <a:fillRect/>
        </a:stretch>
      </xdr:blipFill>
      <xdr:spPr>
        <a:xfrm>
          <a:off x="2502535" y="297167300"/>
          <a:ext cx="1050925" cy="687705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805249</xdr:colOff>
      <xdr:row>196</xdr:row>
      <xdr:rowOff>74414</xdr:rowOff>
    </xdr:from>
    <xdr:to>
      <xdr:col>3</xdr:col>
      <xdr:colOff>1856168</xdr:colOff>
      <xdr:row>196</xdr:row>
      <xdr:rowOff>1165820</xdr:rowOff>
    </xdr:to>
    <xdr:pic>
      <xdr:nvPicPr>
        <xdr:cNvPr id="139" name="图片 305" descr=" "/>
        <xdr:cNvPicPr/>
      </xdr:nvPicPr>
      <xdr:blipFill>
        <a:blip r:embed="rId52"/>
        <a:srcRect/>
        <a:stretch>
          <a:fillRect/>
        </a:stretch>
      </xdr:blipFill>
      <xdr:spPr>
        <a:xfrm>
          <a:off x="2502535" y="335666715"/>
          <a:ext cx="1050925" cy="687705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699475</xdr:colOff>
      <xdr:row>103</xdr:row>
      <xdr:rowOff>49609</xdr:rowOff>
    </xdr:from>
    <xdr:to>
      <xdr:col>3</xdr:col>
      <xdr:colOff>1869816</xdr:colOff>
      <xdr:row>103</xdr:row>
      <xdr:rowOff>1215429</xdr:rowOff>
    </xdr:to>
    <xdr:pic>
      <xdr:nvPicPr>
        <xdr:cNvPr id="140" name="图片 307" descr=" "/>
        <xdr:cNvPicPr/>
      </xdr:nvPicPr>
      <xdr:blipFill>
        <a:blip r:embed="rId17"/>
        <a:srcRect/>
        <a:stretch>
          <a:fillRect/>
        </a:stretch>
      </xdr:blipFill>
      <xdr:spPr>
        <a:xfrm>
          <a:off x="2396490" y="170864530"/>
          <a:ext cx="1170305" cy="116586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446981</xdr:colOff>
      <xdr:row>7</xdr:row>
      <xdr:rowOff>60721</xdr:rowOff>
    </xdr:from>
    <xdr:to>
      <xdr:col>3</xdr:col>
      <xdr:colOff>2074541</xdr:colOff>
      <xdr:row>7</xdr:row>
      <xdr:rowOff>1659731</xdr:rowOff>
    </xdr:to>
    <xdr:pic>
      <xdr:nvPicPr>
        <xdr:cNvPr id="141" name="ID_1B01F8588007497D9E01EE3147DD0425" descr=" "/>
        <xdr:cNvPicPr/>
      </xdr:nvPicPr>
      <xdr:blipFill>
        <a:blip r:embed="rId53"/>
        <a:srcRect/>
        <a:stretch>
          <a:fillRect/>
        </a:stretch>
      </xdr:blipFill>
      <xdr:spPr>
        <a:xfrm>
          <a:off x="2143760" y="9375775"/>
          <a:ext cx="1627505" cy="79057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153035</xdr:colOff>
      <xdr:row>20</xdr:row>
      <xdr:rowOff>330200</xdr:rowOff>
    </xdr:from>
    <xdr:to>
      <xdr:col>3</xdr:col>
      <xdr:colOff>2684145</xdr:colOff>
      <xdr:row>20</xdr:row>
      <xdr:rowOff>1153795</xdr:rowOff>
    </xdr:to>
    <xdr:pic>
      <xdr:nvPicPr>
        <xdr:cNvPr id="142" name="ID_A2D3FF1A923147DDA7259CB4928AD325" descr=" "/>
        <xdr:cNvPicPr/>
      </xdr:nvPicPr>
      <xdr:blipFill>
        <a:blip r:embed="rId54"/>
        <a:srcRect/>
        <a:stretch>
          <a:fillRect/>
        </a:stretch>
      </xdr:blipFill>
      <xdr:spPr>
        <a:xfrm>
          <a:off x="1850390" y="32816165"/>
          <a:ext cx="2531110" cy="4318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562992</xdr:colOff>
      <xdr:row>34</xdr:row>
      <xdr:rowOff>70395</xdr:rowOff>
    </xdr:from>
    <xdr:to>
      <xdr:col>3</xdr:col>
      <xdr:colOff>2224672</xdr:colOff>
      <xdr:row>34</xdr:row>
      <xdr:rowOff>1561504</xdr:rowOff>
    </xdr:to>
    <xdr:pic>
      <xdr:nvPicPr>
        <xdr:cNvPr id="143" name="ID_27C36650529C427FB1FE747B9BA63788" descr=" "/>
        <xdr:cNvPicPr/>
      </xdr:nvPicPr>
      <xdr:blipFill>
        <a:blip r:embed="rId55"/>
        <a:srcRect/>
        <a:stretch>
          <a:fillRect/>
        </a:stretch>
      </xdr:blipFill>
      <xdr:spPr>
        <a:xfrm>
          <a:off x="2259965" y="51633120"/>
          <a:ext cx="1661795" cy="114935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897375</xdr:colOff>
      <xdr:row>86</xdr:row>
      <xdr:rowOff>34726</xdr:rowOff>
    </xdr:from>
    <xdr:to>
      <xdr:col>3</xdr:col>
      <xdr:colOff>1637795</xdr:colOff>
      <xdr:row>86</xdr:row>
      <xdr:rowOff>1180703</xdr:rowOff>
    </xdr:to>
    <xdr:pic>
      <xdr:nvPicPr>
        <xdr:cNvPr id="144" name="图片 37" descr=" "/>
        <xdr:cNvPicPr/>
      </xdr:nvPicPr>
      <xdr:blipFill>
        <a:blip r:embed="rId35"/>
        <a:srcRect/>
        <a:stretch>
          <a:fillRect/>
        </a:stretch>
      </xdr:blipFill>
      <xdr:spPr>
        <a:xfrm>
          <a:off x="2594610" y="141424025"/>
          <a:ext cx="740410" cy="5753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562992</xdr:colOff>
      <xdr:row>87</xdr:row>
      <xdr:rowOff>74215</xdr:rowOff>
    </xdr:from>
    <xdr:to>
      <xdr:col>3</xdr:col>
      <xdr:colOff>2224672</xdr:colOff>
      <xdr:row>87</xdr:row>
      <xdr:rowOff>1558528</xdr:rowOff>
    </xdr:to>
    <xdr:pic>
      <xdr:nvPicPr>
        <xdr:cNvPr id="145" name="ID_27C36650529C427FB1FE747B9BA63788" descr=" "/>
        <xdr:cNvPicPr/>
      </xdr:nvPicPr>
      <xdr:blipFill>
        <a:blip r:embed="rId55"/>
        <a:srcRect/>
        <a:stretch>
          <a:fillRect/>
        </a:stretch>
      </xdr:blipFill>
      <xdr:spPr>
        <a:xfrm>
          <a:off x="2259965" y="142072995"/>
          <a:ext cx="1661795" cy="114554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218372</xdr:colOff>
      <xdr:row>27</xdr:row>
      <xdr:rowOff>6548</xdr:rowOff>
    </xdr:from>
    <xdr:to>
      <xdr:col>4</xdr:col>
      <xdr:colOff>0</xdr:colOff>
      <xdr:row>27</xdr:row>
      <xdr:rowOff>1650206</xdr:rowOff>
    </xdr:to>
    <xdr:pic>
      <xdr:nvPicPr>
        <xdr:cNvPr id="146" name="ID_066481D2D56847458755B22FBECB03D1" descr=" "/>
        <xdr:cNvPicPr/>
      </xdr:nvPicPr>
      <xdr:blipFill>
        <a:blip r:embed="rId56"/>
        <a:srcRect t="19675" b="17821"/>
        <a:stretch>
          <a:fillRect/>
        </a:stretch>
      </xdr:blipFill>
      <xdr:spPr>
        <a:xfrm flipH="1">
          <a:off x="1915160" y="44375070"/>
          <a:ext cx="3633470" cy="125095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81889</xdr:colOff>
      <xdr:row>28</xdr:row>
      <xdr:rowOff>58935</xdr:rowOff>
    </xdr:from>
    <xdr:to>
      <xdr:col>4</xdr:col>
      <xdr:colOff>0</xdr:colOff>
      <xdr:row>28</xdr:row>
      <xdr:rowOff>1597818</xdr:rowOff>
    </xdr:to>
    <xdr:pic>
      <xdr:nvPicPr>
        <xdr:cNvPr id="147" name="ID_E36728DB926241458FD0EE57D9A06255" descr=" "/>
        <xdr:cNvPicPr/>
      </xdr:nvPicPr>
      <xdr:blipFill>
        <a:blip r:embed="rId57"/>
        <a:srcRect/>
        <a:stretch>
          <a:fillRect/>
        </a:stretch>
      </xdr:blipFill>
      <xdr:spPr>
        <a:xfrm>
          <a:off x="1778635" y="45684440"/>
          <a:ext cx="3769995" cy="105918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3</xdr:col>
      <xdr:colOff>255905</xdr:colOff>
      <xdr:row>35</xdr:row>
      <xdr:rowOff>9822</xdr:rowOff>
    </xdr:from>
    <xdr:to>
      <xdr:col>3</xdr:col>
      <xdr:colOff>2528347</xdr:colOff>
      <xdr:row>36</xdr:row>
      <xdr:rowOff>1255712</xdr:rowOff>
    </xdr:to>
    <xdr:grpSp>
      <xdr:nvGrpSpPr>
        <xdr:cNvPr id="148" name=" "/>
        <xdr:cNvGrpSpPr/>
      </xdr:nvGrpSpPr>
      <xdr:grpSpPr>
        <a:xfrm>
          <a:off x="1953260" y="52791995"/>
          <a:ext cx="2272030" cy="1057275"/>
          <a:chOff x="2237" y="80182"/>
          <a:chExt cx="3580" cy="3934"/>
        </a:xfrm>
      </xdr:grpSpPr>
      <xdr:pic>
        <xdr:nvPicPr>
          <xdr:cNvPr id="149" name="ID_8B67224B9BDE471CB6D44DF4B15A593B" descr=" "/>
          <xdr:cNvPicPr/>
        </xdr:nvPicPr>
        <xdr:blipFill>
          <a:blip r:embed="rId58"/>
          <a:srcRect/>
          <a:stretch>
            <a:fillRect/>
          </a:stretch>
        </xdr:blipFill>
        <xdr:spPr>
          <a:xfrm>
            <a:off x="2237" y="80182"/>
            <a:ext cx="3581" cy="1920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150" name="ID_22C8D71C64934E508515814D83379335" descr=" "/>
          <xdr:cNvPicPr/>
        </xdr:nvPicPr>
        <xdr:blipFill>
          <a:blip r:embed="rId59"/>
          <a:srcRect/>
          <a:stretch>
            <a:fillRect/>
          </a:stretch>
        </xdr:blipFill>
        <xdr:spPr>
          <a:xfrm>
            <a:off x="3112" y="82038"/>
            <a:ext cx="1980" cy="2079"/>
          </a:xfrm>
          <a:prstGeom prst="rect">
            <a:avLst/>
          </a:prstGeom>
          <a:noFill/>
          <a:ln w="9525" cap="flat" cmpd="sng">
            <a:noFill/>
            <a:prstDash val="solid"/>
            <a:miter/>
          </a:ln>
          <a:effectLst/>
        </xdr:spPr>
      </xdr:pic>
    </xdr:grpSp>
    <xdr:clientData/>
  </xdr:twoCellAnchor>
  <xdr:twoCellAnchor>
    <xdr:from>
      <xdr:col>3</xdr:col>
      <xdr:colOff>170603</xdr:colOff>
      <xdr:row>116</xdr:row>
      <xdr:rowOff>6498</xdr:rowOff>
    </xdr:from>
    <xdr:to>
      <xdr:col>4</xdr:col>
      <xdr:colOff>0</xdr:colOff>
      <xdr:row>116</xdr:row>
      <xdr:rowOff>1637704</xdr:rowOff>
    </xdr:to>
    <xdr:pic>
      <xdr:nvPicPr>
        <xdr:cNvPr id="151" name="ID_25A5D9F8B78C4E778DF92EE594467E69" descr="29"/>
        <xdr:cNvPicPr/>
      </xdr:nvPicPr>
      <xdr:blipFill>
        <a:blip r:embed="rId60"/>
        <a:srcRect/>
        <a:stretch>
          <a:fillRect/>
        </a:stretch>
      </xdr:blipFill>
      <xdr:spPr>
        <a:xfrm>
          <a:off x="1867535" y="189572265"/>
          <a:ext cx="3681095" cy="1631315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3</xdr:col>
      <xdr:colOff>1112336</xdr:colOff>
      <xdr:row>97</xdr:row>
      <xdr:rowOff>9921</xdr:rowOff>
    </xdr:from>
    <xdr:to>
      <xdr:col>3</xdr:col>
      <xdr:colOff>1675328</xdr:colOff>
      <xdr:row>97</xdr:row>
      <xdr:rowOff>1255117</xdr:rowOff>
    </xdr:to>
    <xdr:pic>
      <xdr:nvPicPr>
        <xdr:cNvPr id="152" name="ID_839BF18AAFCA4664B62A1FDD1C29FB9B" descr=" "/>
        <xdr:cNvPicPr/>
      </xdr:nvPicPr>
      <xdr:blipFill>
        <a:blip r:embed="rId61"/>
        <a:srcRect/>
        <a:stretch>
          <a:fillRect/>
        </a:stretch>
      </xdr:blipFill>
      <xdr:spPr>
        <a:xfrm>
          <a:off x="2809240" y="161172525"/>
          <a:ext cx="563245" cy="60007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208"/>
  <sheetViews>
    <sheetView tabSelected="1" workbookViewId="0">
      <pane ySplit="2" topLeftCell="A202" activePane="bottomLeft" state="frozen"/>
      <selection/>
      <selection pane="bottomLeft" activeCell="D206" sqref="D206"/>
    </sheetView>
  </sheetViews>
  <sheetFormatPr defaultColWidth="9" defaultRowHeight="12"/>
  <cols>
    <col min="1" max="1" width="6.45833333333333" style="1" customWidth="1"/>
    <col min="2" max="3" width="7.90833333333333" style="1" customWidth="1"/>
    <col min="4" max="4" width="50.5416666666667" style="1" customWidth="1"/>
    <col min="5" max="5" width="14.275" style="1" customWidth="1"/>
    <col min="6" max="6" width="4.45833333333333" style="1" customWidth="1"/>
    <col min="7" max="7" width="4.275" style="1" customWidth="1"/>
    <col min="8" max="8" width="5.18333333333333" style="1" customWidth="1"/>
    <col min="9" max="9" width="8.275" style="1" customWidth="1"/>
    <col min="10" max="10" width="12.9083333333333" style="3" customWidth="1"/>
    <col min="11" max="11" width="26.275" style="4" customWidth="1"/>
    <col min="12" max="12" width="14.6416666666667" style="1" customWidth="1"/>
    <col min="13" max="16384" width="8.89166666666667" style="1"/>
  </cols>
  <sheetData>
    <row r="1" s="1" customFormat="1" ht="25.5" spans="1:13">
      <c r="A1" s="5" t="s">
        <v>0</v>
      </c>
      <c r="B1" s="5"/>
      <c r="C1" s="5"/>
      <c r="D1" s="5"/>
      <c r="E1" s="5"/>
      <c r="F1" s="5"/>
      <c r="G1" s="5"/>
      <c r="H1" s="5"/>
      <c r="I1" s="5"/>
      <c r="J1" s="25"/>
      <c r="K1" s="26"/>
      <c r="L1" s="27"/>
      <c r="M1" s="27"/>
    </row>
    <row r="2" s="1" customFormat="1" ht="24" spans="1:13">
      <c r="A2" s="6" t="s">
        <v>1</v>
      </c>
      <c r="B2" s="7" t="s">
        <v>2</v>
      </c>
      <c r="C2" s="8" t="s">
        <v>3</v>
      </c>
      <c r="D2" s="8" t="s">
        <v>4</v>
      </c>
      <c r="E2" s="8" t="s">
        <v>5</v>
      </c>
      <c r="F2" s="8" t="s">
        <v>6</v>
      </c>
      <c r="G2" s="8" t="s">
        <v>7</v>
      </c>
      <c r="H2" s="8" t="s">
        <v>8</v>
      </c>
      <c r="I2" s="28" t="s">
        <v>9</v>
      </c>
      <c r="J2" s="28" t="s">
        <v>10</v>
      </c>
      <c r="K2" s="8" t="s">
        <v>11</v>
      </c>
      <c r="L2" s="29"/>
      <c r="M2" s="27"/>
    </row>
    <row r="3" s="2" customFormat="1" spans="1:13">
      <c r="A3" s="9" t="s">
        <v>12</v>
      </c>
      <c r="B3" s="10"/>
      <c r="C3" s="10"/>
      <c r="D3" s="10"/>
      <c r="E3" s="10"/>
      <c r="F3" s="10"/>
      <c r="G3" s="10"/>
      <c r="H3" s="10"/>
      <c r="I3" s="10"/>
      <c r="J3" s="30"/>
      <c r="K3" s="31"/>
      <c r="L3" s="32"/>
      <c r="M3" s="32"/>
    </row>
    <row r="4" s="2" customFormat="1" ht="192" spans="1:11">
      <c r="A4" s="11">
        <v>1</v>
      </c>
      <c r="B4" s="12" t="s">
        <v>13</v>
      </c>
      <c r="C4" s="12" t="s">
        <v>14</v>
      </c>
      <c r="D4" s="13" t="str">
        <f>_xlfn.DISPIMG("ID_D5ED59E598E448A9A9335882E47C6299",1)</f>
        <v>=DISPIMG("ID_D5ED59E598E448A9A9335882E47C6299",1)</v>
      </c>
      <c r="E4" s="12" t="s">
        <v>15</v>
      </c>
      <c r="F4" s="12" t="s">
        <v>16</v>
      </c>
      <c r="G4" s="12" t="s">
        <v>17</v>
      </c>
      <c r="H4" s="12">
        <v>1</v>
      </c>
      <c r="I4" s="15"/>
      <c r="J4" s="33"/>
      <c r="K4" s="34" t="s">
        <v>18</v>
      </c>
    </row>
    <row r="5" s="2" customFormat="1" ht="192" spans="1:11">
      <c r="A5" s="11">
        <v>2</v>
      </c>
      <c r="B5" s="12" t="s">
        <v>13</v>
      </c>
      <c r="C5" s="12" t="s">
        <v>19</v>
      </c>
      <c r="D5" s="13"/>
      <c r="E5" s="12" t="s">
        <v>20</v>
      </c>
      <c r="F5" s="12" t="s">
        <v>16</v>
      </c>
      <c r="G5" s="12" t="s">
        <v>17</v>
      </c>
      <c r="H5" s="12">
        <v>1</v>
      </c>
      <c r="I5" s="15"/>
      <c r="J5" s="33"/>
      <c r="K5" s="34" t="s">
        <v>21</v>
      </c>
    </row>
    <row r="6" s="2" customFormat="1" ht="180" spans="1:11">
      <c r="A6" s="14">
        <v>3</v>
      </c>
      <c r="B6" s="15" t="s">
        <v>13</v>
      </c>
      <c r="C6" s="15" t="s">
        <v>22</v>
      </c>
      <c r="D6" s="16"/>
      <c r="E6" s="15" t="s">
        <v>23</v>
      </c>
      <c r="F6" s="15" t="s">
        <v>16</v>
      </c>
      <c r="G6" s="15" t="s">
        <v>17</v>
      </c>
      <c r="H6" s="15">
        <v>4</v>
      </c>
      <c r="I6" s="15"/>
      <c r="J6" s="35"/>
      <c r="K6" s="36" t="s">
        <v>24</v>
      </c>
    </row>
    <row r="7" s="2" customFormat="1" ht="108" spans="1:11">
      <c r="A7" s="11">
        <v>4</v>
      </c>
      <c r="B7" s="12" t="s">
        <v>13</v>
      </c>
      <c r="C7" s="12" t="s">
        <v>25</v>
      </c>
      <c r="D7" s="17"/>
      <c r="E7" s="12" t="s">
        <v>26</v>
      </c>
      <c r="F7" s="12" t="s">
        <v>16</v>
      </c>
      <c r="G7" s="12" t="s">
        <v>27</v>
      </c>
      <c r="H7" s="18">
        <v>1</v>
      </c>
      <c r="I7" s="15"/>
      <c r="J7" s="33"/>
      <c r="K7" s="34" t="s">
        <v>28</v>
      </c>
    </row>
    <row r="8" ht="67" customHeight="1" spans="1:11">
      <c r="A8" s="11">
        <v>5</v>
      </c>
      <c r="B8" s="12" t="s">
        <v>13</v>
      </c>
      <c r="C8" s="12" t="s">
        <v>29</v>
      </c>
      <c r="D8" s="17"/>
      <c r="E8" s="12" t="s">
        <v>30</v>
      </c>
      <c r="F8" s="12" t="s">
        <v>16</v>
      </c>
      <c r="G8" s="12" t="s">
        <v>31</v>
      </c>
      <c r="H8" s="18">
        <v>1</v>
      </c>
      <c r="I8" s="15"/>
      <c r="J8" s="33"/>
      <c r="K8" s="34" t="s">
        <v>32</v>
      </c>
    </row>
    <row r="9" s="2" customFormat="1" ht="208" spans="1:11">
      <c r="A9" s="11">
        <v>6</v>
      </c>
      <c r="B9" s="12" t="s">
        <v>13</v>
      </c>
      <c r="C9" s="12" t="s">
        <v>33</v>
      </c>
      <c r="D9" s="13" t="str">
        <f>_xlfn.DISPIMG("ID_140021A244D9413D90FD9C71503D0287",1)</f>
        <v>=DISPIMG("ID_140021A244D9413D90FD9C71503D0287",1)</v>
      </c>
      <c r="E9" s="12" t="s">
        <v>34</v>
      </c>
      <c r="F9" s="12" t="s">
        <v>16</v>
      </c>
      <c r="G9" s="12" t="s">
        <v>17</v>
      </c>
      <c r="H9" s="12">
        <v>1</v>
      </c>
      <c r="I9" s="15"/>
      <c r="J9" s="33"/>
      <c r="K9" s="34" t="s">
        <v>35</v>
      </c>
    </row>
    <row r="10" s="2" customFormat="1" ht="185.65" spans="1:11">
      <c r="A10" s="11">
        <v>7</v>
      </c>
      <c r="B10" s="12" t="s">
        <v>13</v>
      </c>
      <c r="C10" s="12" t="s">
        <v>36</v>
      </c>
      <c r="D10" s="13" t="str">
        <f>_xlfn.DISPIMG("ID_DE2EABED378D4F768FF779E446EA34FE",1)</f>
        <v>=DISPIMG("ID_DE2EABED378D4F768FF779E446EA34FE",1)</v>
      </c>
      <c r="E10" s="12" t="s">
        <v>37</v>
      </c>
      <c r="F10" s="12" t="s">
        <v>16</v>
      </c>
      <c r="G10" s="12" t="s">
        <v>38</v>
      </c>
      <c r="H10" s="12">
        <v>1</v>
      </c>
      <c r="I10" s="15"/>
      <c r="J10" s="33"/>
      <c r="K10" s="34" t="s">
        <v>39</v>
      </c>
    </row>
    <row r="11" s="2" customFormat="1" ht="96" spans="1:11">
      <c r="A11" s="11">
        <v>8</v>
      </c>
      <c r="B11" s="12" t="s">
        <v>13</v>
      </c>
      <c r="C11" s="12" t="s">
        <v>40</v>
      </c>
      <c r="D11" s="17"/>
      <c r="E11" s="12" t="s">
        <v>41</v>
      </c>
      <c r="F11" s="12" t="s">
        <v>16</v>
      </c>
      <c r="G11" s="12" t="s">
        <v>31</v>
      </c>
      <c r="H11" s="18">
        <v>1</v>
      </c>
      <c r="I11" s="15"/>
      <c r="J11" s="33"/>
      <c r="K11" s="34" t="s">
        <v>42</v>
      </c>
    </row>
    <row r="12" ht="60" spans="1:11">
      <c r="A12" s="11">
        <v>9</v>
      </c>
      <c r="B12" s="12" t="s">
        <v>13</v>
      </c>
      <c r="C12" s="12" t="s">
        <v>43</v>
      </c>
      <c r="D12" s="17"/>
      <c r="E12" s="12" t="s">
        <v>44</v>
      </c>
      <c r="F12" s="12" t="s">
        <v>16</v>
      </c>
      <c r="G12" s="12" t="s">
        <v>31</v>
      </c>
      <c r="H12" s="18">
        <v>1</v>
      </c>
      <c r="I12" s="15"/>
      <c r="J12" s="33"/>
      <c r="K12" s="34" t="s">
        <v>45</v>
      </c>
    </row>
    <row r="13" ht="96" spans="1:11">
      <c r="A13" s="11">
        <v>10</v>
      </c>
      <c r="B13" s="12" t="s">
        <v>13</v>
      </c>
      <c r="C13" s="12" t="s">
        <v>46</v>
      </c>
      <c r="D13" s="17"/>
      <c r="E13" s="12" t="s">
        <v>47</v>
      </c>
      <c r="F13" s="12" t="s">
        <v>16</v>
      </c>
      <c r="G13" s="12" t="s">
        <v>48</v>
      </c>
      <c r="H13" s="18">
        <v>5</v>
      </c>
      <c r="I13" s="15"/>
      <c r="J13" s="33"/>
      <c r="K13" s="34" t="s">
        <v>49</v>
      </c>
    </row>
    <row r="14" ht="186.15" spans="1:11">
      <c r="A14" s="11">
        <v>11</v>
      </c>
      <c r="B14" s="12" t="s">
        <v>13</v>
      </c>
      <c r="C14" s="12" t="s">
        <v>50</v>
      </c>
      <c r="D14" s="19" t="str">
        <f>_xlfn.DISPIMG("ID_324E2C17F986434BA70F9450582A47CB",1)</f>
        <v>=DISPIMG("ID_324E2C17F986434BA70F9450582A47CB",1)</v>
      </c>
      <c r="E14" s="12" t="s">
        <v>51</v>
      </c>
      <c r="F14" s="12" t="s">
        <v>16</v>
      </c>
      <c r="G14" s="12" t="s">
        <v>31</v>
      </c>
      <c r="H14" s="18">
        <v>1</v>
      </c>
      <c r="I14" s="15"/>
      <c r="J14" s="33"/>
      <c r="K14" s="34" t="s">
        <v>52</v>
      </c>
    </row>
    <row r="15" ht="180" spans="1:12">
      <c r="A15" s="11">
        <v>12</v>
      </c>
      <c r="B15" s="12" t="s">
        <v>53</v>
      </c>
      <c r="C15" s="12" t="s">
        <v>54</v>
      </c>
      <c r="D15" s="17"/>
      <c r="E15" s="12" t="s">
        <v>55</v>
      </c>
      <c r="F15" s="12" t="s">
        <v>16</v>
      </c>
      <c r="G15" s="12" t="s">
        <v>17</v>
      </c>
      <c r="H15" s="12">
        <v>2</v>
      </c>
      <c r="I15" s="15"/>
      <c r="J15" s="33"/>
      <c r="K15" s="34" t="s">
        <v>56</v>
      </c>
      <c r="L15" s="2"/>
    </row>
    <row r="16" ht="96" spans="1:11">
      <c r="A16" s="11">
        <v>13</v>
      </c>
      <c r="B16" s="12" t="s">
        <v>53</v>
      </c>
      <c r="C16" s="12" t="s">
        <v>57</v>
      </c>
      <c r="D16" s="19"/>
      <c r="E16" s="12" t="s">
        <v>58</v>
      </c>
      <c r="F16" s="12" t="s">
        <v>16</v>
      </c>
      <c r="G16" s="12" t="s">
        <v>31</v>
      </c>
      <c r="H16" s="18">
        <v>2</v>
      </c>
      <c r="I16" s="15"/>
      <c r="J16" s="33"/>
      <c r="K16" s="34" t="s">
        <v>59</v>
      </c>
    </row>
    <row r="17" ht="185.65" spans="1:18">
      <c r="A17" s="11">
        <v>14</v>
      </c>
      <c r="B17" s="12" t="s">
        <v>53</v>
      </c>
      <c r="C17" s="12" t="s">
        <v>60</v>
      </c>
      <c r="D17" s="13" t="str">
        <f>_xlfn.DISPIMG("ID_2681D7193A154CA5A563DF30F6BD167A",1)</f>
        <v>=DISPIMG("ID_2681D7193A154CA5A563DF30F6BD167A",1)</v>
      </c>
      <c r="E17" s="12" t="s">
        <v>61</v>
      </c>
      <c r="F17" s="12" t="s">
        <v>16</v>
      </c>
      <c r="G17" s="12" t="s">
        <v>17</v>
      </c>
      <c r="H17" s="12">
        <v>2</v>
      </c>
      <c r="I17" s="15"/>
      <c r="J17" s="33"/>
      <c r="K17" s="34" t="s">
        <v>62</v>
      </c>
      <c r="N17" s="27"/>
      <c r="O17" s="27"/>
      <c r="P17" s="27"/>
      <c r="Q17" s="27"/>
      <c r="R17" s="27"/>
    </row>
    <row r="18" s="2" customFormat="1" ht="75" customHeight="1" spans="1:18">
      <c r="A18" s="11">
        <v>15</v>
      </c>
      <c r="B18" s="12" t="s">
        <v>53</v>
      </c>
      <c r="C18" s="12" t="s">
        <v>63</v>
      </c>
      <c r="D18" s="17"/>
      <c r="E18" s="12" t="s">
        <v>64</v>
      </c>
      <c r="F18" s="12" t="s">
        <v>16</v>
      </c>
      <c r="G18" s="12" t="s">
        <v>31</v>
      </c>
      <c r="H18" s="12">
        <v>2</v>
      </c>
      <c r="I18" s="15"/>
      <c r="J18" s="33"/>
      <c r="K18" s="34" t="s">
        <v>65</v>
      </c>
      <c r="N18" s="32"/>
      <c r="O18" s="32"/>
      <c r="P18" s="37"/>
      <c r="Q18" s="32"/>
      <c r="R18" s="32"/>
    </row>
    <row r="19" ht="221" spans="1:18">
      <c r="A19" s="11">
        <v>16</v>
      </c>
      <c r="B19" s="12" t="s">
        <v>53</v>
      </c>
      <c r="C19" s="12" t="s">
        <v>22</v>
      </c>
      <c r="D19" s="19" t="str">
        <f>_xlfn.DISPIMG("ID_9EA5B191651B45B48276500EA01B8650",1)</f>
        <v>=DISPIMG("ID_9EA5B191651B45B48276500EA01B8650",1)</v>
      </c>
      <c r="E19" s="12" t="s">
        <v>66</v>
      </c>
      <c r="F19" s="12" t="s">
        <v>16</v>
      </c>
      <c r="G19" s="12" t="s">
        <v>17</v>
      </c>
      <c r="H19" s="12">
        <v>4</v>
      </c>
      <c r="I19" s="15"/>
      <c r="J19" s="33"/>
      <c r="K19" s="34" t="s">
        <v>67</v>
      </c>
      <c r="N19" s="27"/>
      <c r="O19" s="27"/>
      <c r="P19" s="37"/>
      <c r="Q19" s="27"/>
      <c r="R19" s="27"/>
    </row>
    <row r="20" ht="168" spans="1:18">
      <c r="A20" s="11">
        <v>17</v>
      </c>
      <c r="B20" s="12" t="s">
        <v>53</v>
      </c>
      <c r="C20" s="12" t="s">
        <v>68</v>
      </c>
      <c r="D20" s="12"/>
      <c r="E20" s="12" t="s">
        <v>69</v>
      </c>
      <c r="F20" s="12" t="s">
        <v>16</v>
      </c>
      <c r="G20" s="12" t="s">
        <v>70</v>
      </c>
      <c r="H20" s="12">
        <v>2</v>
      </c>
      <c r="I20" s="15"/>
      <c r="J20" s="33"/>
      <c r="K20" s="34" t="s">
        <v>71</v>
      </c>
      <c r="N20" s="27"/>
      <c r="O20" s="27"/>
      <c r="P20" s="37"/>
      <c r="Q20" s="27"/>
      <c r="R20" s="27"/>
    </row>
    <row r="21" ht="60" spans="1:18">
      <c r="A21" s="11">
        <v>18</v>
      </c>
      <c r="B21" s="11" t="s">
        <v>53</v>
      </c>
      <c r="C21" s="12" t="s">
        <v>72</v>
      </c>
      <c r="D21" s="19"/>
      <c r="E21" s="12" t="s">
        <v>73</v>
      </c>
      <c r="F21" s="12" t="s">
        <v>16</v>
      </c>
      <c r="G21" s="12" t="s">
        <v>17</v>
      </c>
      <c r="H21" s="18">
        <v>2</v>
      </c>
      <c r="I21" s="15"/>
      <c r="J21" s="33"/>
      <c r="K21" s="34" t="s">
        <v>74</v>
      </c>
      <c r="N21" s="27"/>
      <c r="O21" s="27"/>
      <c r="P21" s="37"/>
      <c r="Q21" s="27"/>
      <c r="R21" s="27"/>
    </row>
    <row r="22" ht="60" spans="1:18">
      <c r="A22" s="11">
        <v>19</v>
      </c>
      <c r="B22" s="11" t="s">
        <v>53</v>
      </c>
      <c r="C22" s="12" t="s">
        <v>75</v>
      </c>
      <c r="D22" s="17"/>
      <c r="E22" s="12" t="s">
        <v>76</v>
      </c>
      <c r="F22" s="12" t="s">
        <v>16</v>
      </c>
      <c r="G22" s="12" t="s">
        <v>31</v>
      </c>
      <c r="H22" s="18">
        <v>1</v>
      </c>
      <c r="I22" s="15"/>
      <c r="J22" s="33"/>
      <c r="K22" s="34" t="s">
        <v>77</v>
      </c>
      <c r="N22" s="27"/>
      <c r="O22" s="27"/>
      <c r="P22" s="37"/>
      <c r="Q22" s="27"/>
      <c r="R22" s="27"/>
    </row>
    <row r="23" ht="132" spans="1:18">
      <c r="A23" s="11">
        <v>20</v>
      </c>
      <c r="B23" s="11" t="s">
        <v>53</v>
      </c>
      <c r="C23" s="11" t="s">
        <v>78</v>
      </c>
      <c r="D23" s="13"/>
      <c r="E23" s="11" t="s">
        <v>79</v>
      </c>
      <c r="F23" s="12" t="s">
        <v>16</v>
      </c>
      <c r="G23" s="13" t="s">
        <v>31</v>
      </c>
      <c r="H23" s="18">
        <v>1</v>
      </c>
      <c r="I23" s="15"/>
      <c r="J23" s="33"/>
      <c r="K23" s="38" t="s">
        <v>80</v>
      </c>
      <c r="N23" s="27"/>
      <c r="O23" s="27"/>
      <c r="P23" s="37"/>
      <c r="Q23" s="27"/>
      <c r="R23" s="27"/>
    </row>
    <row r="24" ht="132" spans="1:18">
      <c r="A24" s="11">
        <v>21</v>
      </c>
      <c r="B24" s="11" t="s">
        <v>53</v>
      </c>
      <c r="C24" s="11" t="s">
        <v>81</v>
      </c>
      <c r="D24" s="13"/>
      <c r="E24" s="11" t="s">
        <v>82</v>
      </c>
      <c r="F24" s="12" t="s">
        <v>16</v>
      </c>
      <c r="G24" s="13" t="s">
        <v>31</v>
      </c>
      <c r="H24" s="18">
        <v>1</v>
      </c>
      <c r="I24" s="15"/>
      <c r="J24" s="33"/>
      <c r="K24" s="38" t="s">
        <v>80</v>
      </c>
      <c r="N24" s="27"/>
      <c r="O24" s="27"/>
      <c r="P24" s="37"/>
      <c r="Q24" s="27"/>
      <c r="R24" s="27"/>
    </row>
    <row r="25" ht="132" spans="1:18">
      <c r="A25" s="11">
        <v>22</v>
      </c>
      <c r="B25" s="11" t="s">
        <v>53</v>
      </c>
      <c r="C25" s="11" t="s">
        <v>83</v>
      </c>
      <c r="D25" s="13"/>
      <c r="E25" s="11" t="s">
        <v>84</v>
      </c>
      <c r="F25" s="12" t="s">
        <v>16</v>
      </c>
      <c r="G25" s="13" t="s">
        <v>31</v>
      </c>
      <c r="H25" s="18">
        <v>1</v>
      </c>
      <c r="I25" s="15"/>
      <c r="J25" s="33"/>
      <c r="K25" s="38" t="s">
        <v>80</v>
      </c>
      <c r="N25" s="27"/>
      <c r="O25" s="27"/>
      <c r="P25" s="37"/>
      <c r="Q25" s="27"/>
      <c r="R25" s="27"/>
    </row>
    <row r="26" ht="234" spans="1:18">
      <c r="A26" s="11">
        <v>23</v>
      </c>
      <c r="B26" s="12" t="s">
        <v>85</v>
      </c>
      <c r="C26" s="12" t="s">
        <v>22</v>
      </c>
      <c r="D26" s="19" t="str">
        <f>_xlfn.DISPIMG("ID_25A5D9F8B78C4E778DF92EE594467E69",1)</f>
        <v>=DISPIMG("ID_25A5D9F8B78C4E778DF92EE594467E69",1)</v>
      </c>
      <c r="E26" s="11" t="s">
        <v>86</v>
      </c>
      <c r="F26" s="12" t="s">
        <v>16</v>
      </c>
      <c r="G26" s="12" t="s">
        <v>17</v>
      </c>
      <c r="H26" s="12">
        <v>6</v>
      </c>
      <c r="I26" s="15"/>
      <c r="J26" s="33"/>
      <c r="K26" s="34" t="s">
        <v>87</v>
      </c>
      <c r="N26" s="27"/>
      <c r="O26" s="27"/>
      <c r="P26" s="37"/>
      <c r="Q26" s="27"/>
      <c r="R26" s="27"/>
    </row>
    <row r="27" ht="185.65" spans="1:18">
      <c r="A27" s="11">
        <v>24</v>
      </c>
      <c r="B27" s="12" t="s">
        <v>85</v>
      </c>
      <c r="C27" s="11" t="s">
        <v>88</v>
      </c>
      <c r="D27" s="19" t="str">
        <f>_xlfn.DISPIMG("ID_AA6661DFDD46402EA6088523E28ADD63",1)</f>
        <v>=DISPIMG("ID_AA6661DFDD46402EA6088523E28ADD63",1)</v>
      </c>
      <c r="E27" s="11" t="s">
        <v>89</v>
      </c>
      <c r="F27" s="12" t="s">
        <v>16</v>
      </c>
      <c r="G27" s="12" t="s">
        <v>17</v>
      </c>
      <c r="H27" s="12">
        <v>3</v>
      </c>
      <c r="I27" s="15"/>
      <c r="J27" s="33"/>
      <c r="K27" s="34" t="s">
        <v>90</v>
      </c>
      <c r="N27" s="27"/>
      <c r="O27" s="27"/>
      <c r="P27" s="37"/>
      <c r="Q27" s="27"/>
      <c r="R27" s="27"/>
    </row>
    <row r="28" ht="99" customHeight="1" spans="1:18">
      <c r="A28" s="11">
        <v>25</v>
      </c>
      <c r="B28" s="12" t="s">
        <v>85</v>
      </c>
      <c r="C28" s="12" t="s">
        <v>91</v>
      </c>
      <c r="D28" s="17"/>
      <c r="E28" s="12" t="s">
        <v>92</v>
      </c>
      <c r="F28" s="12" t="s">
        <v>16</v>
      </c>
      <c r="G28" s="12" t="s">
        <v>27</v>
      </c>
      <c r="H28" s="12">
        <v>3</v>
      </c>
      <c r="I28" s="15"/>
      <c r="J28" s="33"/>
      <c r="K28" s="34" t="s">
        <v>93</v>
      </c>
      <c r="N28" s="27"/>
      <c r="O28" s="27"/>
      <c r="P28" s="37"/>
      <c r="Q28" s="27"/>
      <c r="R28" s="27"/>
    </row>
    <row r="29" ht="88" customHeight="1" spans="1:18">
      <c r="A29" s="11">
        <v>26</v>
      </c>
      <c r="B29" s="12" t="s">
        <v>85</v>
      </c>
      <c r="C29" s="12" t="s">
        <v>94</v>
      </c>
      <c r="D29" s="12"/>
      <c r="E29" s="12" t="s">
        <v>95</v>
      </c>
      <c r="F29" s="12" t="s">
        <v>16</v>
      </c>
      <c r="G29" s="11" t="s">
        <v>70</v>
      </c>
      <c r="H29" s="11">
        <v>6</v>
      </c>
      <c r="I29" s="15"/>
      <c r="J29" s="33"/>
      <c r="K29" s="34" t="s">
        <v>96</v>
      </c>
      <c r="N29" s="27"/>
      <c r="O29" s="27"/>
      <c r="P29" s="37"/>
      <c r="Q29" s="27"/>
      <c r="R29" s="27"/>
    </row>
    <row r="30" spans="1:18">
      <c r="A30" s="11">
        <v>27</v>
      </c>
      <c r="B30" s="8" t="s">
        <v>97</v>
      </c>
      <c r="C30" s="8"/>
      <c r="D30" s="8"/>
      <c r="E30" s="8"/>
      <c r="F30" s="8"/>
      <c r="G30" s="18"/>
      <c r="H30" s="18"/>
      <c r="I30" s="12"/>
      <c r="J30" s="33"/>
      <c r="K30" s="39"/>
      <c r="N30" s="27"/>
      <c r="O30" s="27"/>
      <c r="P30" s="37"/>
      <c r="Q30" s="27"/>
      <c r="R30" s="27"/>
    </row>
    <row r="31" spans="1:18">
      <c r="A31" s="20" t="s">
        <v>98</v>
      </c>
      <c r="B31" s="21"/>
      <c r="C31" s="21"/>
      <c r="D31" s="21"/>
      <c r="E31" s="21"/>
      <c r="F31" s="21"/>
      <c r="G31" s="21"/>
      <c r="H31" s="21"/>
      <c r="I31" s="21"/>
      <c r="J31" s="21"/>
      <c r="K31" s="40"/>
      <c r="N31" s="27"/>
      <c r="O31" s="27"/>
      <c r="P31" s="37"/>
      <c r="Q31" s="27"/>
      <c r="R31" s="27"/>
    </row>
    <row r="32" spans="1:18">
      <c r="A32" s="6" t="s">
        <v>1</v>
      </c>
      <c r="B32" s="7" t="s">
        <v>2</v>
      </c>
      <c r="C32" s="8" t="s">
        <v>3</v>
      </c>
      <c r="D32" s="8" t="s">
        <v>4</v>
      </c>
      <c r="E32" s="8" t="s">
        <v>5</v>
      </c>
      <c r="F32" s="8" t="s">
        <v>6</v>
      </c>
      <c r="G32" s="8" t="s">
        <v>7</v>
      </c>
      <c r="H32" s="22" t="s">
        <v>8</v>
      </c>
      <c r="I32" s="15"/>
      <c r="J32" s="33"/>
      <c r="K32" s="39" t="s">
        <v>11</v>
      </c>
      <c r="N32" s="27"/>
      <c r="O32" s="27"/>
      <c r="P32" s="37"/>
      <c r="Q32" s="27"/>
      <c r="R32" s="27"/>
    </row>
    <row r="33" ht="195" spans="1:18">
      <c r="A33" s="13">
        <v>1</v>
      </c>
      <c r="B33" s="13" t="s">
        <v>99</v>
      </c>
      <c r="C33" s="12" t="s">
        <v>100</v>
      </c>
      <c r="D33" s="19" t="str">
        <f>_xlfn.DISPIMG("ID_3ECF913D1354459692603434BB1AA13A",1)</f>
        <v>=DISPIMG("ID_3ECF913D1354459692603434BB1AA13A",1)</v>
      </c>
      <c r="E33" s="12" t="s">
        <v>101</v>
      </c>
      <c r="F33" s="12" t="s">
        <v>16</v>
      </c>
      <c r="G33" s="12" t="s">
        <v>17</v>
      </c>
      <c r="H33" s="12">
        <v>2</v>
      </c>
      <c r="I33" s="15"/>
      <c r="J33" s="33"/>
      <c r="K33" s="34" t="s">
        <v>102</v>
      </c>
      <c r="N33" s="27"/>
      <c r="O33" s="27"/>
      <c r="P33" s="37"/>
      <c r="Q33" s="27"/>
      <c r="R33" s="27"/>
    </row>
    <row r="34" ht="148.5" spans="1:18">
      <c r="A34" s="13">
        <v>2</v>
      </c>
      <c r="B34" s="13" t="s">
        <v>99</v>
      </c>
      <c r="C34" s="12" t="s">
        <v>43</v>
      </c>
      <c r="D34" s="23" t="str">
        <f>_xlfn.DISPIMG("ID_C74304D25FB543EFA1A9F3CE9191C017",1)</f>
        <v>=DISPIMG("ID_C74304D25FB543EFA1A9F3CE9191C017",1)</v>
      </c>
      <c r="E34" s="12" t="s">
        <v>103</v>
      </c>
      <c r="F34" s="12" t="s">
        <v>16</v>
      </c>
      <c r="G34" s="12" t="s">
        <v>104</v>
      </c>
      <c r="H34" s="12">
        <v>2</v>
      </c>
      <c r="I34" s="15"/>
      <c r="J34" s="33"/>
      <c r="K34" s="34" t="s">
        <v>105</v>
      </c>
      <c r="N34" s="27"/>
      <c r="O34" s="27"/>
      <c r="P34" s="37"/>
      <c r="Q34" s="27"/>
      <c r="R34" s="27"/>
    </row>
    <row r="35" ht="96" spans="1:18">
      <c r="A35" s="13">
        <v>3</v>
      </c>
      <c r="B35" s="13" t="s">
        <v>99</v>
      </c>
      <c r="C35" s="12" t="s">
        <v>106</v>
      </c>
      <c r="D35" s="19"/>
      <c r="E35" s="11" t="s">
        <v>107</v>
      </c>
      <c r="F35" s="12" t="s">
        <v>16</v>
      </c>
      <c r="G35" s="12" t="s">
        <v>48</v>
      </c>
      <c r="H35" s="18">
        <v>2</v>
      </c>
      <c r="I35" s="15"/>
      <c r="J35" s="33"/>
      <c r="K35" s="41" t="s">
        <v>108</v>
      </c>
      <c r="N35" s="27"/>
      <c r="O35" s="27"/>
      <c r="P35" s="37"/>
      <c r="Q35" s="27"/>
      <c r="R35" s="27"/>
    </row>
    <row r="36" ht="36" spans="1:18">
      <c r="A36" s="13">
        <v>4</v>
      </c>
      <c r="B36" s="13" t="s">
        <v>99</v>
      </c>
      <c r="C36" s="13" t="s">
        <v>109</v>
      </c>
      <c r="D36" s="24"/>
      <c r="E36" s="13" t="s">
        <v>30</v>
      </c>
      <c r="F36" s="12" t="s">
        <v>16</v>
      </c>
      <c r="G36" s="13" t="s">
        <v>110</v>
      </c>
      <c r="H36" s="13">
        <v>8</v>
      </c>
      <c r="I36" s="15"/>
      <c r="J36" s="33"/>
      <c r="K36" s="38" t="s">
        <v>111</v>
      </c>
      <c r="N36" s="27"/>
      <c r="O36" s="27"/>
      <c r="P36" s="37"/>
      <c r="Q36" s="27"/>
      <c r="R36" s="27"/>
    </row>
    <row r="37" ht="48" spans="1:18">
      <c r="A37" s="13">
        <v>5</v>
      </c>
      <c r="B37" s="13" t="s">
        <v>99</v>
      </c>
      <c r="C37" s="12" t="s">
        <v>112</v>
      </c>
      <c r="D37" s="16"/>
      <c r="E37" s="11" t="s">
        <v>113</v>
      </c>
      <c r="F37" s="12" t="s">
        <v>16</v>
      </c>
      <c r="G37" s="12" t="s">
        <v>48</v>
      </c>
      <c r="H37" s="18">
        <v>2</v>
      </c>
      <c r="I37" s="15"/>
      <c r="J37" s="33"/>
      <c r="K37" s="41" t="s">
        <v>114</v>
      </c>
      <c r="N37" s="27"/>
      <c r="O37" s="27"/>
      <c r="P37" s="37"/>
      <c r="Q37" s="27"/>
      <c r="R37" s="27"/>
    </row>
    <row r="38" ht="208" spans="1:18">
      <c r="A38" s="13">
        <v>6</v>
      </c>
      <c r="B38" s="13" t="s">
        <v>99</v>
      </c>
      <c r="C38" s="11" t="s">
        <v>115</v>
      </c>
      <c r="D38" s="19" t="str">
        <f>_xlfn.DISPIMG("ID_9B01D3C628EB4DB5A0269E1234CB19EF",1)</f>
        <v>=DISPIMG("ID_9B01D3C628EB4DB5A0269E1234CB19EF",1)</v>
      </c>
      <c r="E38" s="11" t="s">
        <v>116</v>
      </c>
      <c r="F38" s="12" t="s">
        <v>16</v>
      </c>
      <c r="G38" s="12" t="s">
        <v>31</v>
      </c>
      <c r="H38" s="12">
        <v>2</v>
      </c>
      <c r="I38" s="15"/>
      <c r="J38" s="33"/>
      <c r="K38" s="34" t="s">
        <v>117</v>
      </c>
      <c r="L38" s="2"/>
      <c r="N38" s="27"/>
      <c r="O38" s="27"/>
      <c r="P38" s="37"/>
      <c r="Q38" s="27"/>
      <c r="R38" s="27"/>
    </row>
    <row r="39" ht="84" spans="1:18">
      <c r="A39" s="13">
        <v>7</v>
      </c>
      <c r="B39" s="13" t="s">
        <v>99</v>
      </c>
      <c r="C39" s="12" t="s">
        <v>46</v>
      </c>
      <c r="D39" s="19"/>
      <c r="E39" s="12" t="s">
        <v>118</v>
      </c>
      <c r="F39" s="12" t="s">
        <v>16</v>
      </c>
      <c r="G39" s="12" t="s">
        <v>48</v>
      </c>
      <c r="H39" s="18">
        <v>2</v>
      </c>
      <c r="I39" s="15"/>
      <c r="J39" s="33"/>
      <c r="K39" s="34" t="s">
        <v>119</v>
      </c>
      <c r="N39" s="27"/>
      <c r="O39" s="27"/>
      <c r="P39" s="37"/>
      <c r="Q39" s="27"/>
      <c r="R39" s="27"/>
    </row>
    <row r="40" ht="84" spans="1:18">
      <c r="A40" s="13">
        <v>8</v>
      </c>
      <c r="B40" s="13" t="s">
        <v>99</v>
      </c>
      <c r="C40" s="12" t="s">
        <v>46</v>
      </c>
      <c r="D40" s="19"/>
      <c r="E40" s="12" t="s">
        <v>118</v>
      </c>
      <c r="F40" s="12" t="s">
        <v>16</v>
      </c>
      <c r="G40" s="12" t="s">
        <v>48</v>
      </c>
      <c r="H40" s="18">
        <v>2</v>
      </c>
      <c r="I40" s="15"/>
      <c r="J40" s="33"/>
      <c r="K40" s="34" t="s">
        <v>119</v>
      </c>
      <c r="N40" s="27"/>
      <c r="O40" s="27"/>
      <c r="P40" s="37"/>
      <c r="Q40" s="27"/>
      <c r="R40" s="27"/>
    </row>
    <row r="41" ht="96" spans="1:18">
      <c r="A41" s="13">
        <v>9</v>
      </c>
      <c r="B41" s="13" t="s">
        <v>99</v>
      </c>
      <c r="C41" s="12" t="s">
        <v>120</v>
      </c>
      <c r="D41" s="17"/>
      <c r="E41" s="12" t="s">
        <v>121</v>
      </c>
      <c r="F41" s="12" t="s">
        <v>16</v>
      </c>
      <c r="G41" s="12" t="s">
        <v>122</v>
      </c>
      <c r="H41" s="18">
        <v>4</v>
      </c>
      <c r="I41" s="15"/>
      <c r="J41" s="33"/>
      <c r="K41" s="34" t="s">
        <v>123</v>
      </c>
      <c r="N41" s="27"/>
      <c r="O41" s="27"/>
      <c r="P41" s="37"/>
      <c r="Q41" s="27"/>
      <c r="R41" s="27"/>
    </row>
    <row r="42" ht="108" spans="1:18">
      <c r="A42" s="13">
        <v>10</v>
      </c>
      <c r="B42" s="13" t="s">
        <v>99</v>
      </c>
      <c r="C42" s="12" t="s">
        <v>124</v>
      </c>
      <c r="D42" s="17"/>
      <c r="E42" s="12" t="s">
        <v>125</v>
      </c>
      <c r="F42" s="12" t="s">
        <v>16</v>
      </c>
      <c r="G42" s="12" t="s">
        <v>48</v>
      </c>
      <c r="H42" s="18">
        <v>2</v>
      </c>
      <c r="I42" s="15"/>
      <c r="J42" s="33"/>
      <c r="K42" s="34" t="s">
        <v>126</v>
      </c>
      <c r="N42" s="27"/>
      <c r="O42" s="27"/>
      <c r="P42" s="37"/>
      <c r="Q42" s="27"/>
      <c r="R42" s="27"/>
    </row>
    <row r="43" ht="48" spans="1:18">
      <c r="A43" s="13">
        <v>11</v>
      </c>
      <c r="B43" s="13" t="s">
        <v>99</v>
      </c>
      <c r="C43" s="12" t="s">
        <v>43</v>
      </c>
      <c r="D43" s="19"/>
      <c r="E43" s="12" t="s">
        <v>127</v>
      </c>
      <c r="F43" s="12" t="s">
        <v>16</v>
      </c>
      <c r="G43" s="12" t="s">
        <v>104</v>
      </c>
      <c r="H43" s="18">
        <v>2</v>
      </c>
      <c r="I43" s="15"/>
      <c r="J43" s="33"/>
      <c r="K43" s="34" t="s">
        <v>128</v>
      </c>
      <c r="N43" s="27"/>
      <c r="O43" s="27"/>
      <c r="P43" s="37"/>
      <c r="Q43" s="27"/>
      <c r="R43" s="27"/>
    </row>
    <row r="44" ht="185.65" spans="1:18">
      <c r="A44" s="13">
        <v>12</v>
      </c>
      <c r="B44" s="13" t="s">
        <v>99</v>
      </c>
      <c r="C44" s="11" t="s">
        <v>129</v>
      </c>
      <c r="D44" s="19" t="str">
        <f>_xlfn.DISPIMG("ID_2BAF453C9E414218ABAC3268D15EFFEB",1)</f>
        <v>=DISPIMG("ID_2BAF453C9E414218ABAC3268D15EFFEB",1)</v>
      </c>
      <c r="E44" s="11" t="s">
        <v>130</v>
      </c>
      <c r="F44" s="12" t="s">
        <v>16</v>
      </c>
      <c r="G44" s="11" t="s">
        <v>38</v>
      </c>
      <c r="H44" s="12">
        <v>2</v>
      </c>
      <c r="I44" s="15"/>
      <c r="J44" s="33"/>
      <c r="K44" s="34" t="s">
        <v>131</v>
      </c>
      <c r="N44" s="27"/>
      <c r="O44" s="27"/>
      <c r="P44" s="27"/>
      <c r="Q44" s="27"/>
      <c r="R44" s="27"/>
    </row>
    <row r="45" ht="84" spans="1:18">
      <c r="A45" s="13">
        <v>13</v>
      </c>
      <c r="B45" s="13" t="s">
        <v>99</v>
      </c>
      <c r="C45" s="12" t="s">
        <v>132</v>
      </c>
      <c r="D45" s="17"/>
      <c r="E45" s="12" t="s">
        <v>133</v>
      </c>
      <c r="F45" s="12" t="s">
        <v>16</v>
      </c>
      <c r="G45" s="12" t="s">
        <v>48</v>
      </c>
      <c r="H45" s="18">
        <v>2</v>
      </c>
      <c r="I45" s="15"/>
      <c r="J45" s="33"/>
      <c r="K45" s="34" t="s">
        <v>134</v>
      </c>
      <c r="N45" s="27"/>
      <c r="O45" s="27"/>
      <c r="P45" s="27"/>
      <c r="Q45" s="27"/>
      <c r="R45" s="27"/>
    </row>
    <row r="46" ht="36" spans="1:18">
      <c r="A46" s="13">
        <v>14</v>
      </c>
      <c r="B46" s="13" t="s">
        <v>99</v>
      </c>
      <c r="C46" s="12" t="s">
        <v>135</v>
      </c>
      <c r="D46" s="12"/>
      <c r="E46" s="12" t="s">
        <v>136</v>
      </c>
      <c r="F46" s="12" t="s">
        <v>16</v>
      </c>
      <c r="G46" s="12" t="s">
        <v>31</v>
      </c>
      <c r="H46" s="12">
        <v>2</v>
      </c>
      <c r="I46" s="15"/>
      <c r="J46" s="33"/>
      <c r="K46" s="41" t="s">
        <v>137</v>
      </c>
      <c r="N46" s="27"/>
      <c r="O46" s="27"/>
      <c r="P46" s="27"/>
      <c r="Q46" s="27"/>
      <c r="R46" s="27"/>
    </row>
    <row r="47" ht="268.5" spans="1:18">
      <c r="A47" s="13">
        <v>15</v>
      </c>
      <c r="B47" s="13" t="s">
        <v>99</v>
      </c>
      <c r="C47" s="12" t="s">
        <v>138</v>
      </c>
      <c r="D47" s="11" t="str">
        <f>_xlfn.DISPIMG("ID_D6E8987893D3442F815C6FFBC758BF3A",1)</f>
        <v>=DISPIMG("ID_D6E8987893D3442F815C6FFBC758BF3A",1)</v>
      </c>
      <c r="E47" s="12" t="s">
        <v>30</v>
      </c>
      <c r="F47" s="12" t="s">
        <v>16</v>
      </c>
      <c r="G47" s="11" t="s">
        <v>27</v>
      </c>
      <c r="H47" s="18">
        <v>2</v>
      </c>
      <c r="I47" s="15"/>
      <c r="J47" s="33"/>
      <c r="K47" s="34" t="s">
        <v>139</v>
      </c>
      <c r="N47" s="27"/>
      <c r="O47" s="27"/>
      <c r="P47" s="27"/>
      <c r="Q47" s="27"/>
      <c r="R47" s="27"/>
    </row>
    <row r="48" ht="240" customHeight="1" spans="1:11">
      <c r="A48" s="13">
        <v>16</v>
      </c>
      <c r="B48" s="13" t="s">
        <v>99</v>
      </c>
      <c r="C48" s="11" t="s">
        <v>140</v>
      </c>
      <c r="D48" s="19" t="str">
        <f>_xlfn.DISPIMG("ID_B2383D53C37F4EE391F1B0E7487153D2",1)</f>
        <v>=DISPIMG("ID_B2383D53C37F4EE391F1B0E7487153D2",1)</v>
      </c>
      <c r="E48" s="11" t="s">
        <v>141</v>
      </c>
      <c r="F48" s="12" t="s">
        <v>16</v>
      </c>
      <c r="G48" s="11" t="s">
        <v>38</v>
      </c>
      <c r="H48" s="12">
        <v>2</v>
      </c>
      <c r="I48" s="15"/>
      <c r="J48" s="33"/>
      <c r="K48" s="34" t="s">
        <v>142</v>
      </c>
    </row>
    <row r="49" ht="186" spans="1:11">
      <c r="A49" s="13">
        <v>17</v>
      </c>
      <c r="B49" s="13" t="s">
        <v>99</v>
      </c>
      <c r="C49" s="11" t="s">
        <v>143</v>
      </c>
      <c r="D49" s="19" t="str">
        <f>_xlfn.DISPIMG("ID_633646D9D67B430383B8D7303D8DA3BE",1)</f>
        <v>=DISPIMG("ID_633646D9D67B430383B8D7303D8DA3BE",1)</v>
      </c>
      <c r="E49" s="11" t="s">
        <v>144</v>
      </c>
      <c r="F49" s="12" t="s">
        <v>16</v>
      </c>
      <c r="G49" s="11" t="s">
        <v>38</v>
      </c>
      <c r="H49" s="12">
        <v>2</v>
      </c>
      <c r="I49" s="15"/>
      <c r="J49" s="33"/>
      <c r="K49" s="34" t="s">
        <v>145</v>
      </c>
    </row>
    <row r="50" ht="168" spans="1:11">
      <c r="A50" s="13">
        <v>18</v>
      </c>
      <c r="B50" s="13" t="s">
        <v>99</v>
      </c>
      <c r="C50" s="11" t="s">
        <v>146</v>
      </c>
      <c r="D50" s="19"/>
      <c r="E50" s="11" t="s">
        <v>147</v>
      </c>
      <c r="F50" s="12" t="s">
        <v>16</v>
      </c>
      <c r="G50" s="11" t="s">
        <v>38</v>
      </c>
      <c r="H50" s="12">
        <v>2</v>
      </c>
      <c r="I50" s="15"/>
      <c r="J50" s="33"/>
      <c r="K50" s="34" t="s">
        <v>148</v>
      </c>
    </row>
    <row r="51" ht="96" spans="1:11">
      <c r="A51" s="13">
        <v>19</v>
      </c>
      <c r="B51" s="13" t="s">
        <v>99</v>
      </c>
      <c r="C51" s="12" t="s">
        <v>149</v>
      </c>
      <c r="D51" s="12"/>
      <c r="E51" s="12" t="s">
        <v>150</v>
      </c>
      <c r="F51" s="12" t="s">
        <v>16</v>
      </c>
      <c r="G51" s="12" t="s">
        <v>31</v>
      </c>
      <c r="H51" s="18">
        <v>2</v>
      </c>
      <c r="I51" s="15"/>
      <c r="J51" s="33"/>
      <c r="K51" s="34" t="s">
        <v>151</v>
      </c>
    </row>
    <row r="52" ht="208" spans="1:11">
      <c r="A52" s="13">
        <v>20</v>
      </c>
      <c r="B52" s="13" t="s">
        <v>99</v>
      </c>
      <c r="C52" s="12" t="s">
        <v>152</v>
      </c>
      <c r="D52" s="12" t="str">
        <f>_xlfn.DISPIMG("ID_E20A33F5A7B9460FB15C7A13008B6C0A",1)</f>
        <v>=DISPIMG("ID_E20A33F5A7B9460FB15C7A13008B6C0A",1)</v>
      </c>
      <c r="E52" s="11" t="s">
        <v>153</v>
      </c>
      <c r="F52" s="12" t="s">
        <v>16</v>
      </c>
      <c r="G52" s="12" t="s">
        <v>17</v>
      </c>
      <c r="H52" s="12">
        <v>2</v>
      </c>
      <c r="I52" s="15"/>
      <c r="J52" s="33"/>
      <c r="K52" s="34" t="s">
        <v>154</v>
      </c>
    </row>
    <row r="53" ht="208" spans="1:11">
      <c r="A53" s="13">
        <v>21</v>
      </c>
      <c r="B53" s="13" t="s">
        <v>99</v>
      </c>
      <c r="C53" s="12" t="s">
        <v>22</v>
      </c>
      <c r="D53" s="19" t="str">
        <f>_xlfn.DISPIMG("ID_9B5BDC1660F342F99D6775ECDCDA4D7D",1)</f>
        <v>=DISPIMG("ID_9B5BDC1660F342F99D6775ECDCDA4D7D",1)</v>
      </c>
      <c r="E53" s="11" t="s">
        <v>155</v>
      </c>
      <c r="F53" s="12" t="s">
        <v>16</v>
      </c>
      <c r="G53" s="12" t="s">
        <v>17</v>
      </c>
      <c r="H53" s="12">
        <v>4</v>
      </c>
      <c r="I53" s="15"/>
      <c r="J53" s="33"/>
      <c r="K53" s="34" t="s">
        <v>156</v>
      </c>
    </row>
    <row r="54" ht="96" spans="1:11">
      <c r="A54" s="13">
        <v>22</v>
      </c>
      <c r="B54" s="13" t="s">
        <v>99</v>
      </c>
      <c r="C54" s="12" t="s">
        <v>157</v>
      </c>
      <c r="D54" s="19"/>
      <c r="E54" s="12" t="s">
        <v>158</v>
      </c>
      <c r="F54" s="12" t="s">
        <v>16</v>
      </c>
      <c r="G54" s="12" t="s">
        <v>104</v>
      </c>
      <c r="H54" s="18">
        <v>4</v>
      </c>
      <c r="I54" s="15"/>
      <c r="J54" s="33"/>
      <c r="K54" s="34" t="s">
        <v>159</v>
      </c>
    </row>
    <row r="55" ht="185.65" spans="1:11">
      <c r="A55" s="13">
        <v>23</v>
      </c>
      <c r="B55" s="13" t="s">
        <v>99</v>
      </c>
      <c r="C55" s="12" t="s">
        <v>160</v>
      </c>
      <c r="D55" s="19" t="str">
        <f>_xlfn.DISPIMG("ID_98CA529F309F453E81A4B45EBEF4346E",1)</f>
        <v>=DISPIMG("ID_98CA529F309F453E81A4B45EBEF4346E",1)</v>
      </c>
      <c r="E55" s="12" t="s">
        <v>89</v>
      </c>
      <c r="F55" s="12" t="s">
        <v>16</v>
      </c>
      <c r="G55" s="12" t="s">
        <v>17</v>
      </c>
      <c r="H55" s="12">
        <v>2</v>
      </c>
      <c r="I55" s="15"/>
      <c r="J55" s="33"/>
      <c r="K55" s="34" t="s">
        <v>161</v>
      </c>
    </row>
    <row r="56" ht="180" spans="1:11">
      <c r="A56" s="13">
        <v>24</v>
      </c>
      <c r="B56" s="13" t="s">
        <v>99</v>
      </c>
      <c r="C56" s="12" t="s">
        <v>68</v>
      </c>
      <c r="D56" s="17"/>
      <c r="E56" s="12" t="s">
        <v>162</v>
      </c>
      <c r="F56" s="12" t="s">
        <v>16</v>
      </c>
      <c r="G56" s="12" t="s">
        <v>70</v>
      </c>
      <c r="H56" s="11">
        <v>2</v>
      </c>
      <c r="I56" s="15"/>
      <c r="J56" s="33"/>
      <c r="K56" s="34" t="s">
        <v>163</v>
      </c>
    </row>
    <row r="57" ht="185.65" spans="1:11">
      <c r="A57" s="13">
        <v>25</v>
      </c>
      <c r="B57" s="13" t="s">
        <v>99</v>
      </c>
      <c r="C57" s="12" t="s">
        <v>164</v>
      </c>
      <c r="D57" s="19" t="str">
        <f>_xlfn.DISPIMG("ID_0F1924C6A5A340A08EF8FFB2678F2E8D",1)</f>
        <v>=DISPIMG("ID_0F1924C6A5A340A08EF8FFB2678F2E8D",1)</v>
      </c>
      <c r="E57" s="12" t="s">
        <v>165</v>
      </c>
      <c r="F57" s="12" t="s">
        <v>16</v>
      </c>
      <c r="G57" s="12" t="s">
        <v>17</v>
      </c>
      <c r="H57" s="12">
        <v>2</v>
      </c>
      <c r="I57" s="15"/>
      <c r="J57" s="33"/>
      <c r="K57" s="34" t="s">
        <v>166</v>
      </c>
    </row>
    <row r="58" ht="221" spans="1:11">
      <c r="A58" s="13">
        <v>26</v>
      </c>
      <c r="B58" s="13" t="s">
        <v>99</v>
      </c>
      <c r="C58" s="12" t="s">
        <v>22</v>
      </c>
      <c r="D58" s="19" t="str">
        <f>_xlfn.DISPIMG("ID_2AA762BAC7B64965AB007B01345B5CE3",1)</f>
        <v>=DISPIMG("ID_2AA762BAC7B64965AB007B01345B5CE3",1)</v>
      </c>
      <c r="E58" s="12" t="s">
        <v>167</v>
      </c>
      <c r="F58" s="12" t="s">
        <v>16</v>
      </c>
      <c r="G58" s="12" t="s">
        <v>17</v>
      </c>
      <c r="H58" s="12">
        <v>2</v>
      </c>
      <c r="I58" s="15"/>
      <c r="J58" s="33"/>
      <c r="K58" s="34" t="s">
        <v>168</v>
      </c>
    </row>
    <row r="59" ht="96" spans="1:11">
      <c r="A59" s="13">
        <v>27</v>
      </c>
      <c r="B59" s="13" t="s">
        <v>99</v>
      </c>
      <c r="C59" s="12" t="s">
        <v>46</v>
      </c>
      <c r="D59" s="19"/>
      <c r="E59" s="11" t="s">
        <v>169</v>
      </c>
      <c r="F59" s="12" t="s">
        <v>16</v>
      </c>
      <c r="G59" s="12" t="s">
        <v>48</v>
      </c>
      <c r="H59" s="18">
        <v>2</v>
      </c>
      <c r="I59" s="15"/>
      <c r="J59" s="33"/>
      <c r="K59" s="34" t="s">
        <v>59</v>
      </c>
    </row>
    <row r="60" ht="180" spans="1:11">
      <c r="A60" s="13">
        <v>28</v>
      </c>
      <c r="B60" s="13" t="s">
        <v>99</v>
      </c>
      <c r="C60" s="12" t="s">
        <v>170</v>
      </c>
      <c r="D60" s="17"/>
      <c r="E60" s="12" t="s">
        <v>171</v>
      </c>
      <c r="F60" s="12" t="s">
        <v>16</v>
      </c>
      <c r="G60" s="12" t="s">
        <v>70</v>
      </c>
      <c r="H60" s="11">
        <v>4</v>
      </c>
      <c r="I60" s="15"/>
      <c r="J60" s="33"/>
      <c r="K60" s="34" t="s">
        <v>163</v>
      </c>
    </row>
    <row r="61" ht="96" spans="1:11">
      <c r="A61" s="13">
        <v>29</v>
      </c>
      <c r="B61" s="13" t="s">
        <v>99</v>
      </c>
      <c r="C61" s="12" t="s">
        <v>106</v>
      </c>
      <c r="D61" s="17"/>
      <c r="E61" s="12" t="s">
        <v>172</v>
      </c>
      <c r="F61" s="12" t="s">
        <v>16</v>
      </c>
      <c r="G61" s="12" t="s">
        <v>48</v>
      </c>
      <c r="H61" s="18">
        <v>2</v>
      </c>
      <c r="I61" s="15"/>
      <c r="J61" s="33"/>
      <c r="K61" s="34" t="s">
        <v>173</v>
      </c>
    </row>
    <row r="62" ht="48" spans="1:11">
      <c r="A62" s="13">
        <v>30</v>
      </c>
      <c r="B62" s="13" t="s">
        <v>99</v>
      </c>
      <c r="C62" s="12" t="s">
        <v>174</v>
      </c>
      <c r="D62" s="17"/>
      <c r="E62" s="12" t="s">
        <v>30</v>
      </c>
      <c r="F62" s="12" t="s">
        <v>16</v>
      </c>
      <c r="G62" s="12" t="s">
        <v>31</v>
      </c>
      <c r="H62" s="18">
        <v>2</v>
      </c>
      <c r="I62" s="15"/>
      <c r="J62" s="33"/>
      <c r="K62" s="34" t="s">
        <v>175</v>
      </c>
    </row>
    <row r="63" ht="83.45" spans="1:11">
      <c r="A63" s="13">
        <v>31</v>
      </c>
      <c r="B63" s="13" t="s">
        <v>99</v>
      </c>
      <c r="C63" s="12" t="s">
        <v>174</v>
      </c>
      <c r="D63" s="19" t="str">
        <f>_xlfn.DISPIMG("ID_F244046249CE45459F12EAD8910AA23A",1)</f>
        <v>=DISPIMG("ID_F244046249CE45459F12EAD8910AA23A",1)</v>
      </c>
      <c r="E63" s="12" t="s">
        <v>30</v>
      </c>
      <c r="F63" s="12" t="s">
        <v>16</v>
      </c>
      <c r="G63" s="12" t="s">
        <v>31</v>
      </c>
      <c r="H63" s="18">
        <v>2</v>
      </c>
      <c r="I63" s="15"/>
      <c r="J63" s="33"/>
      <c r="K63" s="34" t="s">
        <v>176</v>
      </c>
    </row>
    <row r="64" ht="208" spans="1:11">
      <c r="A64" s="13">
        <v>32</v>
      </c>
      <c r="B64" s="13" t="s">
        <v>99</v>
      </c>
      <c r="C64" s="12" t="s">
        <v>177</v>
      </c>
      <c r="D64" s="19" t="str">
        <f>_xlfn.DISPIMG("ID_6929C5926EA140F693E36D14CB25D7E7",1)</f>
        <v>=DISPIMG("ID_6929C5926EA140F693E36D14CB25D7E7",1)</v>
      </c>
      <c r="E64" s="11" t="s">
        <v>178</v>
      </c>
      <c r="F64" s="12" t="s">
        <v>16</v>
      </c>
      <c r="G64" s="12" t="s">
        <v>48</v>
      </c>
      <c r="H64" s="12">
        <v>2</v>
      </c>
      <c r="I64" s="15"/>
      <c r="J64" s="33"/>
      <c r="K64" s="34" t="s">
        <v>179</v>
      </c>
    </row>
    <row r="65" ht="234" spans="1:11">
      <c r="A65" s="13">
        <v>33</v>
      </c>
      <c r="B65" s="13" t="s">
        <v>99</v>
      </c>
      <c r="C65" s="12" t="s">
        <v>22</v>
      </c>
      <c r="D65" s="19" t="str">
        <f>_xlfn.DISPIMG("ID_25A5D9F8B78C4E778DF92EE594467E69",1)</f>
        <v>=DISPIMG("ID_25A5D9F8B78C4E778DF92EE594467E69",1)</v>
      </c>
      <c r="E65" s="13" t="s">
        <v>180</v>
      </c>
      <c r="F65" s="12" t="s">
        <v>16</v>
      </c>
      <c r="G65" s="12" t="s">
        <v>17</v>
      </c>
      <c r="H65" s="12">
        <v>2</v>
      </c>
      <c r="I65" s="15"/>
      <c r="J65" s="33"/>
      <c r="K65" s="34" t="s">
        <v>87</v>
      </c>
    </row>
    <row r="66" ht="108" spans="1:11">
      <c r="A66" s="13">
        <v>34</v>
      </c>
      <c r="B66" s="13" t="s">
        <v>99</v>
      </c>
      <c r="C66" s="12" t="s">
        <v>124</v>
      </c>
      <c r="D66" s="17"/>
      <c r="E66" s="12" t="s">
        <v>181</v>
      </c>
      <c r="F66" s="12" t="s">
        <v>16</v>
      </c>
      <c r="G66" s="12" t="s">
        <v>122</v>
      </c>
      <c r="H66" s="18">
        <v>2</v>
      </c>
      <c r="I66" s="15"/>
      <c r="J66" s="33"/>
      <c r="K66" s="34" t="s">
        <v>126</v>
      </c>
    </row>
    <row r="67" ht="185.65" spans="1:11">
      <c r="A67" s="13">
        <v>35</v>
      </c>
      <c r="B67" s="13" t="s">
        <v>99</v>
      </c>
      <c r="C67" s="11" t="s">
        <v>88</v>
      </c>
      <c r="D67" s="19" t="str">
        <f>_xlfn.DISPIMG("ID_AA6661DFDD46402EA6088523E28ADD63",1)</f>
        <v>=DISPIMG("ID_AA6661DFDD46402EA6088523E28ADD63",1)</v>
      </c>
      <c r="E67" s="11" t="s">
        <v>89</v>
      </c>
      <c r="F67" s="12" t="s">
        <v>16</v>
      </c>
      <c r="G67" s="12" t="s">
        <v>17</v>
      </c>
      <c r="H67" s="12">
        <v>2</v>
      </c>
      <c r="I67" s="15"/>
      <c r="J67" s="33"/>
      <c r="K67" s="34" t="s">
        <v>90</v>
      </c>
    </row>
    <row r="68" ht="185.65" spans="1:11">
      <c r="A68" s="13">
        <v>36</v>
      </c>
      <c r="B68" s="13" t="s">
        <v>99</v>
      </c>
      <c r="C68" s="12" t="s">
        <v>182</v>
      </c>
      <c r="D68" s="12" t="str">
        <f>_xlfn.DISPIMG("ID_039A97F6AAEB4223835CB65A37AA2FEE",1)</f>
        <v>=DISPIMG("ID_039A97F6AAEB4223835CB65A37AA2FEE",1)</v>
      </c>
      <c r="E68" s="12" t="s">
        <v>183</v>
      </c>
      <c r="F68" s="12" t="s">
        <v>16</v>
      </c>
      <c r="G68" s="12" t="s">
        <v>38</v>
      </c>
      <c r="H68" s="12">
        <v>2</v>
      </c>
      <c r="I68" s="15"/>
      <c r="J68" s="33"/>
      <c r="K68" s="34" t="s">
        <v>184</v>
      </c>
    </row>
    <row r="69" ht="131.8" spans="1:11">
      <c r="A69" s="13">
        <v>37</v>
      </c>
      <c r="B69" s="13" t="s">
        <v>99</v>
      </c>
      <c r="C69" s="12" t="s">
        <v>185</v>
      </c>
      <c r="D69" s="12" t="str">
        <f>_xlfn.DISPIMG("ID_18E843189BD7401C9F9080AE4C900EF4",1)</f>
        <v>=DISPIMG("ID_18E843189BD7401C9F9080AE4C900EF4",1)</v>
      </c>
      <c r="E69" s="12" t="s">
        <v>186</v>
      </c>
      <c r="F69" s="12" t="s">
        <v>16</v>
      </c>
      <c r="G69" s="12" t="s">
        <v>31</v>
      </c>
      <c r="H69" s="12">
        <v>2</v>
      </c>
      <c r="I69" s="15"/>
      <c r="J69" s="33"/>
      <c r="K69" s="41" t="s">
        <v>187</v>
      </c>
    </row>
    <row r="70" ht="196" customHeight="1" spans="1:11">
      <c r="A70" s="13">
        <v>38</v>
      </c>
      <c r="B70" s="13" t="s">
        <v>99</v>
      </c>
      <c r="C70" s="12" t="s">
        <v>188</v>
      </c>
      <c r="D70" s="12" t="str">
        <f>_xlfn.DISPIMG("ID_839BF18AAFCA4664B62A1FDD1C29FB9B",1)</f>
        <v>=DISPIMG("ID_839BF18AAFCA4664B62A1FDD1C29FB9B",1)</v>
      </c>
      <c r="E70" s="12" t="s">
        <v>189</v>
      </c>
      <c r="F70" s="12" t="s">
        <v>16</v>
      </c>
      <c r="G70" s="12" t="s">
        <v>70</v>
      </c>
      <c r="H70" s="11">
        <v>2</v>
      </c>
      <c r="I70" s="15"/>
      <c r="J70" s="33"/>
      <c r="K70" s="34" t="s">
        <v>190</v>
      </c>
    </row>
    <row r="71" ht="114.3" spans="1:11">
      <c r="A71" s="13">
        <v>39</v>
      </c>
      <c r="B71" s="13" t="s">
        <v>99</v>
      </c>
      <c r="C71" s="11" t="s">
        <v>191</v>
      </c>
      <c r="D71" s="11" t="str">
        <f>_xlfn.DISPIMG("ID_4AECBA75F520471E9B2CDD2EB93C18DA",1)</f>
        <v>=DISPIMG("ID_4AECBA75F520471E9B2CDD2EB93C18DA",1)</v>
      </c>
      <c r="E71" s="11" t="s">
        <v>192</v>
      </c>
      <c r="F71" s="12" t="s">
        <v>16</v>
      </c>
      <c r="G71" s="11" t="s">
        <v>122</v>
      </c>
      <c r="H71" s="18">
        <v>2</v>
      </c>
      <c r="I71" s="15"/>
      <c r="J71" s="33"/>
      <c r="K71" s="41" t="s">
        <v>193</v>
      </c>
    </row>
    <row r="72" ht="72" spans="1:11">
      <c r="A72" s="13">
        <v>40</v>
      </c>
      <c r="B72" s="13" t="s">
        <v>99</v>
      </c>
      <c r="C72" s="12" t="s">
        <v>72</v>
      </c>
      <c r="D72" s="17"/>
      <c r="E72" s="12" t="s">
        <v>194</v>
      </c>
      <c r="F72" s="12" t="s">
        <v>16</v>
      </c>
      <c r="G72" s="12" t="s">
        <v>17</v>
      </c>
      <c r="H72" s="18">
        <v>2</v>
      </c>
      <c r="I72" s="15"/>
      <c r="J72" s="33"/>
      <c r="K72" s="34" t="s">
        <v>195</v>
      </c>
    </row>
    <row r="73" ht="96" spans="1:11">
      <c r="A73" s="13">
        <v>41</v>
      </c>
      <c r="B73" s="13" t="s">
        <v>99</v>
      </c>
      <c r="C73" s="12" t="s">
        <v>46</v>
      </c>
      <c r="D73" s="19"/>
      <c r="E73" s="12" t="s">
        <v>196</v>
      </c>
      <c r="F73" s="12" t="s">
        <v>16</v>
      </c>
      <c r="G73" s="12" t="s">
        <v>48</v>
      </c>
      <c r="H73" s="18">
        <v>2</v>
      </c>
      <c r="I73" s="15"/>
      <c r="J73" s="33"/>
      <c r="K73" s="34" t="s">
        <v>197</v>
      </c>
    </row>
    <row r="74" ht="84" spans="1:11">
      <c r="A74" s="13">
        <v>42</v>
      </c>
      <c r="B74" s="13" t="s">
        <v>99</v>
      </c>
      <c r="C74" s="11" t="s">
        <v>198</v>
      </c>
      <c r="D74" s="11"/>
      <c r="E74" s="11" t="s">
        <v>199</v>
      </c>
      <c r="F74" s="12" t="s">
        <v>16</v>
      </c>
      <c r="G74" s="12" t="s">
        <v>48</v>
      </c>
      <c r="H74" s="18">
        <v>2</v>
      </c>
      <c r="I74" s="15"/>
      <c r="J74" s="33"/>
      <c r="K74" s="34" t="s">
        <v>200</v>
      </c>
    </row>
    <row r="75" ht="48" spans="1:11">
      <c r="A75" s="13">
        <v>43</v>
      </c>
      <c r="B75" s="13" t="s">
        <v>99</v>
      </c>
      <c r="C75" s="12" t="s">
        <v>124</v>
      </c>
      <c r="D75" s="17"/>
      <c r="E75" s="12" t="s">
        <v>201</v>
      </c>
      <c r="F75" s="12" t="s">
        <v>16</v>
      </c>
      <c r="G75" s="12" t="s">
        <v>122</v>
      </c>
      <c r="H75" s="18">
        <v>2</v>
      </c>
      <c r="I75" s="15"/>
      <c r="J75" s="33"/>
      <c r="K75" s="34" t="s">
        <v>202</v>
      </c>
    </row>
    <row r="76" ht="252" spans="1:11">
      <c r="A76" s="13">
        <v>44</v>
      </c>
      <c r="B76" s="13" t="s">
        <v>99</v>
      </c>
      <c r="C76" s="12" t="s">
        <v>203</v>
      </c>
      <c r="D76" s="17"/>
      <c r="E76" s="12" t="s">
        <v>204</v>
      </c>
      <c r="F76" s="12" t="s">
        <v>16</v>
      </c>
      <c r="G76" s="11" t="s">
        <v>205</v>
      </c>
      <c r="H76" s="13">
        <v>43.2</v>
      </c>
      <c r="I76" s="15"/>
      <c r="J76" s="33"/>
      <c r="K76" s="34" t="s">
        <v>206</v>
      </c>
    </row>
    <row r="77" ht="108" spans="1:11">
      <c r="A77" s="13">
        <v>45</v>
      </c>
      <c r="B77" s="13" t="s">
        <v>99</v>
      </c>
      <c r="C77" s="12" t="s">
        <v>207</v>
      </c>
      <c r="D77" s="17"/>
      <c r="E77" s="12" t="s">
        <v>208</v>
      </c>
      <c r="F77" s="12" t="s">
        <v>16</v>
      </c>
      <c r="G77" s="11" t="s">
        <v>48</v>
      </c>
      <c r="H77" s="13">
        <v>2</v>
      </c>
      <c r="I77" s="15"/>
      <c r="J77" s="33"/>
      <c r="K77" s="34" t="s">
        <v>209</v>
      </c>
    </row>
    <row r="78" ht="208" spans="1:11">
      <c r="A78" s="13">
        <v>46</v>
      </c>
      <c r="B78" s="13" t="s">
        <v>210</v>
      </c>
      <c r="C78" s="12" t="s">
        <v>152</v>
      </c>
      <c r="D78" s="12" t="str">
        <f>_xlfn.DISPIMG("ID_E20A33F5A7B9460FB15C7A13008B6C0A",1)</f>
        <v>=DISPIMG("ID_E20A33F5A7B9460FB15C7A13008B6C0A",1)</v>
      </c>
      <c r="E78" s="11" t="s">
        <v>153</v>
      </c>
      <c r="F78" s="12" t="s">
        <v>16</v>
      </c>
      <c r="G78" s="12" t="s">
        <v>17</v>
      </c>
      <c r="H78" s="12">
        <v>10</v>
      </c>
      <c r="I78" s="15"/>
      <c r="J78" s="33"/>
      <c r="K78" s="34" t="s">
        <v>154</v>
      </c>
    </row>
    <row r="79" ht="96" spans="1:11">
      <c r="A79" s="13">
        <v>47</v>
      </c>
      <c r="B79" s="13" t="s">
        <v>210</v>
      </c>
      <c r="C79" s="12" t="s">
        <v>46</v>
      </c>
      <c r="D79" s="19"/>
      <c r="E79" s="12" t="s">
        <v>211</v>
      </c>
      <c r="F79" s="12" t="s">
        <v>16</v>
      </c>
      <c r="G79" s="12" t="s">
        <v>48</v>
      </c>
      <c r="H79" s="18">
        <v>10</v>
      </c>
      <c r="I79" s="15"/>
      <c r="J79" s="33"/>
      <c r="K79" s="34" t="s">
        <v>197</v>
      </c>
    </row>
    <row r="80" ht="84" spans="1:11">
      <c r="A80" s="13">
        <v>48</v>
      </c>
      <c r="B80" s="13" t="s">
        <v>210</v>
      </c>
      <c r="C80" s="11" t="s">
        <v>198</v>
      </c>
      <c r="D80" s="11"/>
      <c r="E80" s="11" t="s">
        <v>212</v>
      </c>
      <c r="F80" s="12" t="s">
        <v>16</v>
      </c>
      <c r="G80" s="12" t="s">
        <v>48</v>
      </c>
      <c r="H80" s="18">
        <v>10</v>
      </c>
      <c r="I80" s="15"/>
      <c r="J80" s="33"/>
      <c r="K80" s="34" t="s">
        <v>200</v>
      </c>
    </row>
    <row r="81" ht="72" spans="1:11">
      <c r="A81" s="13">
        <v>49</v>
      </c>
      <c r="B81" s="13" t="s">
        <v>210</v>
      </c>
      <c r="C81" s="12" t="s">
        <v>72</v>
      </c>
      <c r="D81" s="17"/>
      <c r="E81" s="12" t="s">
        <v>194</v>
      </c>
      <c r="F81" s="12" t="s">
        <v>16</v>
      </c>
      <c r="G81" s="12" t="s">
        <v>17</v>
      </c>
      <c r="H81" s="18">
        <v>10</v>
      </c>
      <c r="I81" s="15"/>
      <c r="J81" s="33"/>
      <c r="K81" s="34" t="s">
        <v>195</v>
      </c>
    </row>
    <row r="82" ht="208" spans="1:11">
      <c r="A82" s="13">
        <v>50</v>
      </c>
      <c r="B82" s="13" t="s">
        <v>210</v>
      </c>
      <c r="C82" s="12" t="s">
        <v>22</v>
      </c>
      <c r="D82" s="19" t="str">
        <f>_xlfn.DISPIMG("ID_9B5BDC1660F342F99D6775ECDCDA4D7D",1)</f>
        <v>=DISPIMG("ID_9B5BDC1660F342F99D6775ECDCDA4D7D",1)</v>
      </c>
      <c r="E82" s="11" t="s">
        <v>155</v>
      </c>
      <c r="F82" s="12" t="s">
        <v>16</v>
      </c>
      <c r="G82" s="12" t="s">
        <v>17</v>
      </c>
      <c r="H82" s="12">
        <v>20</v>
      </c>
      <c r="I82" s="15"/>
      <c r="J82" s="33"/>
      <c r="K82" s="34" t="s">
        <v>156</v>
      </c>
    </row>
    <row r="83" ht="96" spans="1:11">
      <c r="A83" s="13">
        <v>51</v>
      </c>
      <c r="B83" s="13" t="s">
        <v>210</v>
      </c>
      <c r="C83" s="12" t="s">
        <v>157</v>
      </c>
      <c r="D83" s="19"/>
      <c r="E83" s="12" t="s">
        <v>158</v>
      </c>
      <c r="F83" s="12" t="s">
        <v>16</v>
      </c>
      <c r="G83" s="12" t="s">
        <v>104</v>
      </c>
      <c r="H83" s="18">
        <v>20</v>
      </c>
      <c r="I83" s="15"/>
      <c r="J83" s="33"/>
      <c r="K83" s="34" t="s">
        <v>159</v>
      </c>
    </row>
    <row r="84" ht="185.65" spans="1:11">
      <c r="A84" s="13">
        <v>52</v>
      </c>
      <c r="B84" s="13" t="s">
        <v>210</v>
      </c>
      <c r="C84" s="12" t="s">
        <v>160</v>
      </c>
      <c r="D84" s="19" t="str">
        <f>_xlfn.DISPIMG("ID_98CA529F309F453E81A4B45EBEF4346E",1)</f>
        <v>=DISPIMG("ID_98CA529F309F453E81A4B45EBEF4346E",1)</v>
      </c>
      <c r="E84" s="12" t="s">
        <v>89</v>
      </c>
      <c r="F84" s="12" t="s">
        <v>16</v>
      </c>
      <c r="G84" s="12" t="s">
        <v>17</v>
      </c>
      <c r="H84" s="12">
        <v>10</v>
      </c>
      <c r="I84" s="15"/>
      <c r="J84" s="33"/>
      <c r="K84" s="34" t="s">
        <v>161</v>
      </c>
    </row>
    <row r="85" ht="72" spans="1:11">
      <c r="A85" s="13">
        <v>53</v>
      </c>
      <c r="B85" s="13" t="s">
        <v>210</v>
      </c>
      <c r="C85" s="12" t="s">
        <v>213</v>
      </c>
      <c r="D85" s="17"/>
      <c r="E85" s="12" t="s">
        <v>214</v>
      </c>
      <c r="F85" s="12" t="s">
        <v>16</v>
      </c>
      <c r="G85" s="12" t="s">
        <v>31</v>
      </c>
      <c r="H85" s="11">
        <v>10</v>
      </c>
      <c r="I85" s="15"/>
      <c r="J85" s="33"/>
      <c r="K85" s="34" t="s">
        <v>215</v>
      </c>
    </row>
    <row r="86" ht="168" spans="1:11">
      <c r="A86" s="13">
        <v>54</v>
      </c>
      <c r="B86" s="13" t="s">
        <v>210</v>
      </c>
      <c r="C86" s="12" t="s">
        <v>68</v>
      </c>
      <c r="D86" s="17"/>
      <c r="E86" s="12" t="s">
        <v>162</v>
      </c>
      <c r="F86" s="12" t="s">
        <v>16</v>
      </c>
      <c r="G86" s="12" t="s">
        <v>70</v>
      </c>
      <c r="H86" s="11">
        <v>10</v>
      </c>
      <c r="I86" s="15"/>
      <c r="J86" s="33"/>
      <c r="K86" s="34" t="s">
        <v>216</v>
      </c>
    </row>
    <row r="87" ht="48" spans="1:11">
      <c r="A87" s="13">
        <v>55</v>
      </c>
      <c r="B87" s="13" t="s">
        <v>210</v>
      </c>
      <c r="C87" s="12" t="s">
        <v>135</v>
      </c>
      <c r="D87" s="12"/>
      <c r="E87" s="12" t="s">
        <v>136</v>
      </c>
      <c r="F87" s="12" t="s">
        <v>16</v>
      </c>
      <c r="G87" s="12" t="s">
        <v>31</v>
      </c>
      <c r="H87" s="12">
        <v>10</v>
      </c>
      <c r="I87" s="15"/>
      <c r="J87" s="33"/>
      <c r="K87" s="41" t="s">
        <v>137</v>
      </c>
    </row>
    <row r="88" ht="96" spans="1:11">
      <c r="A88" s="13">
        <v>56</v>
      </c>
      <c r="B88" s="13" t="s">
        <v>210</v>
      </c>
      <c r="C88" s="12" t="s">
        <v>106</v>
      </c>
      <c r="D88" s="19"/>
      <c r="E88" s="11" t="s">
        <v>107</v>
      </c>
      <c r="F88" s="12" t="s">
        <v>16</v>
      </c>
      <c r="G88" s="12" t="s">
        <v>48</v>
      </c>
      <c r="H88" s="18">
        <v>10</v>
      </c>
      <c r="I88" s="15"/>
      <c r="J88" s="33"/>
      <c r="K88" s="41" t="s">
        <v>108</v>
      </c>
    </row>
    <row r="89" ht="84" spans="1:11">
      <c r="A89" s="13">
        <v>57</v>
      </c>
      <c r="B89" s="13" t="s">
        <v>210</v>
      </c>
      <c r="C89" s="12" t="s">
        <v>132</v>
      </c>
      <c r="D89" s="19"/>
      <c r="E89" s="12" t="s">
        <v>133</v>
      </c>
      <c r="F89" s="12" t="s">
        <v>16</v>
      </c>
      <c r="G89" s="12" t="s">
        <v>48</v>
      </c>
      <c r="H89" s="18">
        <v>10</v>
      </c>
      <c r="I89" s="15"/>
      <c r="J89" s="33"/>
      <c r="K89" s="34" t="s">
        <v>134</v>
      </c>
    </row>
    <row r="90" ht="101" customHeight="1" spans="1:11">
      <c r="A90" s="13">
        <v>58</v>
      </c>
      <c r="B90" s="13" t="s">
        <v>210</v>
      </c>
      <c r="C90" s="12" t="s">
        <v>43</v>
      </c>
      <c r="D90" s="19"/>
      <c r="E90" s="12" t="s">
        <v>127</v>
      </c>
      <c r="F90" s="12" t="s">
        <v>16</v>
      </c>
      <c r="G90" s="12" t="s">
        <v>104</v>
      </c>
      <c r="H90" s="18">
        <v>10</v>
      </c>
      <c r="I90" s="15"/>
      <c r="J90" s="33"/>
      <c r="K90" s="34" t="s">
        <v>217</v>
      </c>
    </row>
    <row r="91" ht="221" spans="1:11">
      <c r="A91" s="13">
        <v>59</v>
      </c>
      <c r="B91" s="13" t="s">
        <v>210</v>
      </c>
      <c r="C91" s="11" t="s">
        <v>140</v>
      </c>
      <c r="D91" s="19" t="str">
        <f>_xlfn.DISPIMG("ID_D1FC8295EAB04281B4D2D3C3D46A45D4",1)</f>
        <v>=DISPIMG("ID_D1FC8295EAB04281B4D2D3C3D46A45D4",1)</v>
      </c>
      <c r="E91" s="11" t="s">
        <v>218</v>
      </c>
      <c r="F91" s="12" t="s">
        <v>16</v>
      </c>
      <c r="G91" s="11" t="s">
        <v>38</v>
      </c>
      <c r="H91" s="12">
        <v>10</v>
      </c>
      <c r="I91" s="15"/>
      <c r="J91" s="33"/>
      <c r="K91" s="34" t="s">
        <v>219</v>
      </c>
    </row>
    <row r="92" ht="108" spans="1:11">
      <c r="A92" s="13">
        <v>60</v>
      </c>
      <c r="B92" s="13" t="s">
        <v>210</v>
      </c>
      <c r="C92" s="12" t="s">
        <v>124</v>
      </c>
      <c r="D92" s="17"/>
      <c r="E92" s="12" t="s">
        <v>125</v>
      </c>
      <c r="F92" s="12" t="s">
        <v>16</v>
      </c>
      <c r="G92" s="12" t="s">
        <v>48</v>
      </c>
      <c r="H92" s="11">
        <v>10</v>
      </c>
      <c r="I92" s="15"/>
      <c r="J92" s="33"/>
      <c r="K92" s="34" t="s">
        <v>220</v>
      </c>
    </row>
    <row r="93" ht="185.65" spans="1:11">
      <c r="A93" s="13">
        <v>61</v>
      </c>
      <c r="B93" s="13" t="s">
        <v>210</v>
      </c>
      <c r="C93" s="12" t="s">
        <v>221</v>
      </c>
      <c r="D93" s="11" t="str">
        <f>_xlfn.DISPIMG("ID_C7D3687FABE548ED83293EE631F675EB",1)</f>
        <v>=DISPIMG("ID_C7D3687FABE548ED83293EE631F675EB",1)</v>
      </c>
      <c r="E93" s="12" t="s">
        <v>222</v>
      </c>
      <c r="F93" s="12" t="s">
        <v>16</v>
      </c>
      <c r="G93" s="12" t="s">
        <v>38</v>
      </c>
      <c r="H93" s="12">
        <v>10</v>
      </c>
      <c r="I93" s="15"/>
      <c r="J93" s="33"/>
      <c r="K93" s="34" t="s">
        <v>223</v>
      </c>
    </row>
    <row r="94" ht="234" spans="1:11">
      <c r="A94" s="13">
        <v>62</v>
      </c>
      <c r="B94" s="13" t="s">
        <v>210</v>
      </c>
      <c r="C94" s="12" t="s">
        <v>22</v>
      </c>
      <c r="D94" s="19" t="str">
        <f>_xlfn.DISPIMG("ID_25A5D9F8B78C4E778DF92EE594467E69",1)</f>
        <v>=DISPIMG("ID_25A5D9F8B78C4E778DF92EE594467E69",1)</v>
      </c>
      <c r="E94" s="13" t="s">
        <v>180</v>
      </c>
      <c r="F94" s="12" t="s">
        <v>16</v>
      </c>
      <c r="G94" s="12" t="s">
        <v>17</v>
      </c>
      <c r="H94" s="12">
        <v>10</v>
      </c>
      <c r="I94" s="15"/>
      <c r="J94" s="33"/>
      <c r="K94" s="34" t="s">
        <v>87</v>
      </c>
    </row>
    <row r="95" ht="185.65" spans="1:11">
      <c r="A95" s="13">
        <v>63</v>
      </c>
      <c r="B95" s="13" t="s">
        <v>210</v>
      </c>
      <c r="C95" s="11" t="s">
        <v>88</v>
      </c>
      <c r="D95" s="19" t="str">
        <f>_xlfn.DISPIMG("ID_AA6661DFDD46402EA6088523E28ADD63",1)</f>
        <v>=DISPIMG("ID_AA6661DFDD46402EA6088523E28ADD63",1)</v>
      </c>
      <c r="E95" s="11" t="s">
        <v>89</v>
      </c>
      <c r="F95" s="12" t="s">
        <v>16</v>
      </c>
      <c r="G95" s="12" t="s">
        <v>17</v>
      </c>
      <c r="H95" s="12">
        <v>10</v>
      </c>
      <c r="I95" s="15"/>
      <c r="J95" s="33"/>
      <c r="K95" s="34" t="s">
        <v>90</v>
      </c>
    </row>
    <row r="96" ht="108" spans="1:11">
      <c r="A96" s="13">
        <v>64</v>
      </c>
      <c r="B96" s="13" t="s">
        <v>210</v>
      </c>
      <c r="C96" s="12" t="s">
        <v>124</v>
      </c>
      <c r="D96" s="17"/>
      <c r="E96" s="12" t="s">
        <v>181</v>
      </c>
      <c r="F96" s="12" t="s">
        <v>16</v>
      </c>
      <c r="G96" s="12" t="s">
        <v>122</v>
      </c>
      <c r="H96" s="18">
        <v>10</v>
      </c>
      <c r="I96" s="15"/>
      <c r="J96" s="33"/>
      <c r="K96" s="34" t="s">
        <v>126</v>
      </c>
    </row>
    <row r="97" ht="185.65" spans="1:11">
      <c r="A97" s="13">
        <v>65</v>
      </c>
      <c r="B97" s="13" t="s">
        <v>210</v>
      </c>
      <c r="C97" s="12" t="s">
        <v>182</v>
      </c>
      <c r="D97" s="12" t="str">
        <f>_xlfn.DISPIMG("ID_039A97F6AAEB4223835CB65A37AA2FEE",1)</f>
        <v>=DISPIMG("ID_039A97F6AAEB4223835CB65A37AA2FEE",1)</v>
      </c>
      <c r="E97" s="12" t="s">
        <v>183</v>
      </c>
      <c r="F97" s="12" t="s">
        <v>16</v>
      </c>
      <c r="G97" s="12" t="s">
        <v>38</v>
      </c>
      <c r="H97" s="12">
        <v>10</v>
      </c>
      <c r="I97" s="15"/>
      <c r="J97" s="33"/>
      <c r="K97" s="34" t="s">
        <v>184</v>
      </c>
    </row>
    <row r="98" ht="48" spans="1:11">
      <c r="A98" s="13">
        <v>66</v>
      </c>
      <c r="B98" s="13" t="s">
        <v>210</v>
      </c>
      <c r="C98" s="12" t="s">
        <v>188</v>
      </c>
      <c r="D98" s="12"/>
      <c r="E98" s="12" t="s">
        <v>189</v>
      </c>
      <c r="F98" s="12" t="s">
        <v>16</v>
      </c>
      <c r="G98" s="12" t="s">
        <v>70</v>
      </c>
      <c r="H98" s="11">
        <v>10</v>
      </c>
      <c r="I98" s="15"/>
      <c r="J98" s="33"/>
      <c r="K98" s="34" t="s">
        <v>190</v>
      </c>
    </row>
    <row r="99" ht="48" spans="1:11">
      <c r="A99" s="13">
        <v>67</v>
      </c>
      <c r="B99" s="13" t="s">
        <v>210</v>
      </c>
      <c r="C99" s="12" t="s">
        <v>185</v>
      </c>
      <c r="D99" s="12"/>
      <c r="E99" s="12" t="s">
        <v>186</v>
      </c>
      <c r="F99" s="12" t="s">
        <v>16</v>
      </c>
      <c r="G99" s="12" t="s">
        <v>31</v>
      </c>
      <c r="H99" s="12">
        <v>10</v>
      </c>
      <c r="I99" s="15"/>
      <c r="J99" s="33"/>
      <c r="K99" s="41" t="s">
        <v>187</v>
      </c>
    </row>
    <row r="100" ht="96" spans="1:11">
      <c r="A100" s="13">
        <v>68</v>
      </c>
      <c r="B100" s="13" t="s">
        <v>210</v>
      </c>
      <c r="C100" s="11" t="s">
        <v>191</v>
      </c>
      <c r="D100" s="11"/>
      <c r="E100" s="11" t="s">
        <v>192</v>
      </c>
      <c r="F100" s="12" t="s">
        <v>16</v>
      </c>
      <c r="G100" s="11" t="s">
        <v>122</v>
      </c>
      <c r="H100" s="11">
        <v>10</v>
      </c>
      <c r="I100" s="15"/>
      <c r="J100" s="33"/>
      <c r="K100" s="41" t="s">
        <v>193</v>
      </c>
    </row>
    <row r="101" ht="252" spans="1:11">
      <c r="A101" s="13">
        <v>69</v>
      </c>
      <c r="B101" s="13" t="s">
        <v>210</v>
      </c>
      <c r="C101" s="12" t="s">
        <v>203</v>
      </c>
      <c r="D101" s="17"/>
      <c r="E101" s="12" t="s">
        <v>224</v>
      </c>
      <c r="F101" s="12" t="s">
        <v>16</v>
      </c>
      <c r="G101" s="11" t="s">
        <v>205</v>
      </c>
      <c r="H101" s="13">
        <v>184</v>
      </c>
      <c r="I101" s="15"/>
      <c r="J101" s="33"/>
      <c r="K101" s="34" t="s">
        <v>206</v>
      </c>
    </row>
    <row r="102" ht="108" spans="1:11">
      <c r="A102" s="13">
        <v>70</v>
      </c>
      <c r="B102" s="13" t="s">
        <v>210</v>
      </c>
      <c r="C102" s="12" t="s">
        <v>207</v>
      </c>
      <c r="D102" s="17"/>
      <c r="E102" s="12" t="s">
        <v>208</v>
      </c>
      <c r="F102" s="12" t="s">
        <v>16</v>
      </c>
      <c r="G102" s="11" t="s">
        <v>48</v>
      </c>
      <c r="H102" s="13">
        <v>10</v>
      </c>
      <c r="I102" s="15"/>
      <c r="J102" s="33"/>
      <c r="K102" s="34" t="s">
        <v>209</v>
      </c>
    </row>
    <row r="103" ht="208" spans="1:11">
      <c r="A103" s="13">
        <v>71</v>
      </c>
      <c r="B103" s="13" t="s">
        <v>225</v>
      </c>
      <c r="C103" s="12" t="s">
        <v>22</v>
      </c>
      <c r="D103" s="19" t="str">
        <f>_xlfn.DISPIMG("ID_9B5BDC1660F342F99D6775ECDCDA4D7D",1)</f>
        <v>=DISPIMG("ID_9B5BDC1660F342F99D6775ECDCDA4D7D",1)</v>
      </c>
      <c r="E103" s="11" t="s">
        <v>155</v>
      </c>
      <c r="F103" s="12" t="s">
        <v>16</v>
      </c>
      <c r="G103" s="12" t="s">
        <v>17</v>
      </c>
      <c r="H103" s="12">
        <v>4</v>
      </c>
      <c r="I103" s="15"/>
      <c r="J103" s="33"/>
      <c r="K103" s="34" t="s">
        <v>156</v>
      </c>
    </row>
    <row r="104" ht="96" spans="1:11">
      <c r="A104" s="13">
        <v>72</v>
      </c>
      <c r="B104" s="13" t="s">
        <v>225</v>
      </c>
      <c r="C104" s="12" t="s">
        <v>157</v>
      </c>
      <c r="D104" s="19"/>
      <c r="E104" s="12" t="s">
        <v>158</v>
      </c>
      <c r="F104" s="12" t="s">
        <v>16</v>
      </c>
      <c r="G104" s="12" t="s">
        <v>104</v>
      </c>
      <c r="H104" s="12">
        <v>4</v>
      </c>
      <c r="I104" s="15"/>
      <c r="J104" s="33"/>
      <c r="K104" s="34" t="s">
        <v>159</v>
      </c>
    </row>
    <row r="105" ht="185.65" spans="1:11">
      <c r="A105" s="13">
        <v>73</v>
      </c>
      <c r="B105" s="13" t="s">
        <v>225</v>
      </c>
      <c r="C105" s="12" t="s">
        <v>160</v>
      </c>
      <c r="D105" s="19" t="str">
        <f>_xlfn.DISPIMG("ID_98CA529F309F453E81A4B45EBEF4346E",1)</f>
        <v>=DISPIMG("ID_98CA529F309F453E81A4B45EBEF4346E",1)</v>
      </c>
      <c r="E105" s="12" t="s">
        <v>89</v>
      </c>
      <c r="F105" s="12" t="s">
        <v>16</v>
      </c>
      <c r="G105" s="12" t="s">
        <v>17</v>
      </c>
      <c r="H105" s="12">
        <v>2</v>
      </c>
      <c r="I105" s="15"/>
      <c r="J105" s="33"/>
      <c r="K105" s="34" t="s">
        <v>161</v>
      </c>
    </row>
    <row r="106" ht="72" spans="1:11">
      <c r="A106" s="13">
        <v>74</v>
      </c>
      <c r="B106" s="13" t="s">
        <v>225</v>
      </c>
      <c r="C106" s="12" t="s">
        <v>213</v>
      </c>
      <c r="D106" s="17"/>
      <c r="E106" s="12" t="s">
        <v>214</v>
      </c>
      <c r="F106" s="12" t="s">
        <v>16</v>
      </c>
      <c r="G106" s="12" t="s">
        <v>31</v>
      </c>
      <c r="H106" s="11">
        <v>2</v>
      </c>
      <c r="I106" s="15"/>
      <c r="J106" s="33"/>
      <c r="K106" s="34" t="s">
        <v>215</v>
      </c>
    </row>
    <row r="107" ht="208" spans="1:11">
      <c r="A107" s="13">
        <v>75</v>
      </c>
      <c r="B107" s="13" t="s">
        <v>225</v>
      </c>
      <c r="C107" s="12" t="s">
        <v>152</v>
      </c>
      <c r="D107" s="12" t="str">
        <f>_xlfn.DISPIMG("ID_E20A33F5A7B9460FB15C7A13008B6C0A",1)</f>
        <v>=DISPIMG("ID_E20A33F5A7B9460FB15C7A13008B6C0A",1)</v>
      </c>
      <c r="E107" s="12" t="s">
        <v>226</v>
      </c>
      <c r="F107" s="12" t="s">
        <v>16</v>
      </c>
      <c r="G107" s="12" t="s">
        <v>17</v>
      </c>
      <c r="H107" s="12">
        <v>4</v>
      </c>
      <c r="I107" s="15"/>
      <c r="J107" s="33"/>
      <c r="K107" s="34" t="s">
        <v>227</v>
      </c>
    </row>
    <row r="108" ht="117" spans="1:11">
      <c r="A108" s="13">
        <v>76</v>
      </c>
      <c r="B108" s="13" t="s">
        <v>225</v>
      </c>
      <c r="C108" s="12" t="s">
        <v>46</v>
      </c>
      <c r="D108" s="19" t="str">
        <f>_xlfn.DISPIMG("ID_B01D678B78384852BBF0DDC843CE49E2",1)</f>
        <v>=DISPIMG("ID_B01D678B78384852BBF0DDC843CE49E2",1)</v>
      </c>
      <c r="E108" s="12" t="s">
        <v>196</v>
      </c>
      <c r="F108" s="12" t="s">
        <v>16</v>
      </c>
      <c r="G108" s="12" t="s">
        <v>48</v>
      </c>
      <c r="H108" s="12">
        <v>4</v>
      </c>
      <c r="I108" s="15"/>
      <c r="J108" s="33"/>
      <c r="K108" s="34" t="s">
        <v>228</v>
      </c>
    </row>
    <row r="109" ht="91" spans="1:11">
      <c r="A109" s="13">
        <v>77</v>
      </c>
      <c r="B109" s="13" t="s">
        <v>225</v>
      </c>
      <c r="C109" s="11" t="s">
        <v>198</v>
      </c>
      <c r="D109" s="11" t="str">
        <f>_xlfn.DISPIMG("ID_1A4D29D57DE6407BB1821BA99899A967",1)</f>
        <v>=DISPIMG("ID_1A4D29D57DE6407BB1821BA99899A967",1)</v>
      </c>
      <c r="E109" s="11" t="s">
        <v>229</v>
      </c>
      <c r="F109" s="12" t="s">
        <v>16</v>
      </c>
      <c r="G109" s="12" t="s">
        <v>48</v>
      </c>
      <c r="H109" s="12">
        <v>4</v>
      </c>
      <c r="I109" s="15"/>
      <c r="J109" s="33"/>
      <c r="K109" s="34" t="s">
        <v>200</v>
      </c>
    </row>
    <row r="110" ht="102" customHeight="1" spans="1:11">
      <c r="A110" s="13">
        <v>78</v>
      </c>
      <c r="B110" s="13" t="s">
        <v>225</v>
      </c>
      <c r="C110" s="12" t="s">
        <v>72</v>
      </c>
      <c r="D110" s="12"/>
      <c r="E110" s="12" t="s">
        <v>230</v>
      </c>
      <c r="F110" s="12" t="s">
        <v>16</v>
      </c>
      <c r="G110" s="12" t="s">
        <v>17</v>
      </c>
      <c r="H110" s="18">
        <v>2</v>
      </c>
      <c r="I110" s="15"/>
      <c r="J110" s="33"/>
      <c r="K110" s="34" t="s">
        <v>231</v>
      </c>
    </row>
    <row r="111" ht="160" customHeight="1" spans="1:11">
      <c r="A111" s="13">
        <v>79</v>
      </c>
      <c r="B111" s="13" t="s">
        <v>225</v>
      </c>
      <c r="C111" s="11" t="s">
        <v>140</v>
      </c>
      <c r="D111" s="19" t="str">
        <f>_xlfn.DISPIMG("ID_D35F72B393C24009956ED6B508E2565F",1)</f>
        <v>=DISPIMG("ID_D35F72B393C24009956ED6B508E2565F",1)</v>
      </c>
      <c r="E111" s="11" t="s">
        <v>232</v>
      </c>
      <c r="F111" s="12" t="s">
        <v>16</v>
      </c>
      <c r="G111" s="11" t="s">
        <v>38</v>
      </c>
      <c r="H111" s="12">
        <v>2</v>
      </c>
      <c r="I111" s="15"/>
      <c r="J111" s="33"/>
      <c r="K111" s="34" t="s">
        <v>233</v>
      </c>
    </row>
    <row r="112" ht="48" spans="1:11">
      <c r="A112" s="13">
        <v>80</v>
      </c>
      <c r="B112" s="13" t="s">
        <v>225</v>
      </c>
      <c r="C112" s="12" t="s">
        <v>43</v>
      </c>
      <c r="D112" s="11"/>
      <c r="E112" s="12" t="s">
        <v>234</v>
      </c>
      <c r="F112" s="12" t="s">
        <v>16</v>
      </c>
      <c r="G112" s="11" t="s">
        <v>104</v>
      </c>
      <c r="H112" s="18">
        <v>2</v>
      </c>
      <c r="I112" s="15"/>
      <c r="J112" s="33"/>
      <c r="K112" s="34" t="s">
        <v>235</v>
      </c>
    </row>
    <row r="113" ht="48" spans="1:11">
      <c r="A113" s="13">
        <v>81</v>
      </c>
      <c r="B113" s="13" t="s">
        <v>225</v>
      </c>
      <c r="C113" s="12" t="s">
        <v>135</v>
      </c>
      <c r="D113" s="12"/>
      <c r="E113" s="12" t="s">
        <v>136</v>
      </c>
      <c r="F113" s="12" t="s">
        <v>16</v>
      </c>
      <c r="G113" s="12" t="s">
        <v>31</v>
      </c>
      <c r="H113" s="12">
        <v>2</v>
      </c>
      <c r="I113" s="15"/>
      <c r="J113" s="33"/>
      <c r="K113" s="41" t="s">
        <v>137</v>
      </c>
    </row>
    <row r="114" ht="118.8" spans="1:11">
      <c r="A114" s="13">
        <v>82</v>
      </c>
      <c r="B114" s="13" t="s">
        <v>225</v>
      </c>
      <c r="C114" s="12" t="s">
        <v>106</v>
      </c>
      <c r="D114" s="19" t="str">
        <f>_xlfn.DISPIMG("ID_27C36650529C427FB1FE747B9BA63788",1)</f>
        <v>=DISPIMG("ID_27C36650529C427FB1FE747B9BA63788",1)</v>
      </c>
      <c r="E114" s="11" t="s">
        <v>107</v>
      </c>
      <c r="F114" s="12" t="s">
        <v>16</v>
      </c>
      <c r="G114" s="12" t="s">
        <v>48</v>
      </c>
      <c r="H114" s="18">
        <v>2</v>
      </c>
      <c r="I114" s="15"/>
      <c r="J114" s="33"/>
      <c r="K114" s="41" t="s">
        <v>108</v>
      </c>
    </row>
    <row r="115" ht="84" spans="1:11">
      <c r="A115" s="13">
        <v>83</v>
      </c>
      <c r="B115" s="13" t="s">
        <v>225</v>
      </c>
      <c r="C115" s="12" t="s">
        <v>132</v>
      </c>
      <c r="D115" s="19"/>
      <c r="E115" s="12" t="s">
        <v>133</v>
      </c>
      <c r="F115" s="12" t="s">
        <v>16</v>
      </c>
      <c r="G115" s="12" t="s">
        <v>48</v>
      </c>
      <c r="H115" s="18">
        <v>2</v>
      </c>
      <c r="I115" s="15"/>
      <c r="J115" s="33"/>
      <c r="K115" s="34" t="s">
        <v>134</v>
      </c>
    </row>
    <row r="116" ht="146" customHeight="1" spans="1:11">
      <c r="A116" s="13">
        <v>84</v>
      </c>
      <c r="B116" s="13" t="s">
        <v>225</v>
      </c>
      <c r="C116" s="12" t="s">
        <v>43</v>
      </c>
      <c r="D116" s="19"/>
      <c r="E116" s="12" t="s">
        <v>127</v>
      </c>
      <c r="F116" s="12" t="s">
        <v>16</v>
      </c>
      <c r="G116" s="12" t="s">
        <v>104</v>
      </c>
      <c r="H116" s="18">
        <v>2</v>
      </c>
      <c r="I116" s="15"/>
      <c r="J116" s="33"/>
      <c r="K116" s="34" t="s">
        <v>217</v>
      </c>
    </row>
    <row r="117" ht="143" customHeight="1" spans="1:11">
      <c r="A117" s="13">
        <v>85</v>
      </c>
      <c r="B117" s="13" t="s">
        <v>225</v>
      </c>
      <c r="C117" s="12" t="s">
        <v>22</v>
      </c>
      <c r="D117" s="19"/>
      <c r="E117" s="13" t="s">
        <v>180</v>
      </c>
      <c r="F117" s="12" t="s">
        <v>16</v>
      </c>
      <c r="G117" s="12" t="s">
        <v>17</v>
      </c>
      <c r="H117" s="12">
        <v>4</v>
      </c>
      <c r="I117" s="15"/>
      <c r="J117" s="33"/>
      <c r="K117" s="34" t="s">
        <v>87</v>
      </c>
    </row>
    <row r="118" ht="185.65" spans="1:11">
      <c r="A118" s="13">
        <v>86</v>
      </c>
      <c r="B118" s="13" t="s">
        <v>225</v>
      </c>
      <c r="C118" s="11" t="s">
        <v>88</v>
      </c>
      <c r="D118" s="19" t="str">
        <f>_xlfn.DISPIMG("ID_AA6661DFDD46402EA6088523E28ADD63",1)</f>
        <v>=DISPIMG("ID_AA6661DFDD46402EA6088523E28ADD63",1)</v>
      </c>
      <c r="E118" s="11" t="s">
        <v>89</v>
      </c>
      <c r="F118" s="12" t="s">
        <v>16</v>
      </c>
      <c r="G118" s="12" t="s">
        <v>17</v>
      </c>
      <c r="H118" s="12">
        <v>2</v>
      </c>
      <c r="I118" s="15"/>
      <c r="J118" s="33"/>
      <c r="K118" s="34" t="s">
        <v>90</v>
      </c>
    </row>
    <row r="119" ht="108" customHeight="1" spans="1:11">
      <c r="A119" s="13">
        <v>87</v>
      </c>
      <c r="B119" s="13" t="s">
        <v>225</v>
      </c>
      <c r="C119" s="12" t="s">
        <v>124</v>
      </c>
      <c r="D119" s="17"/>
      <c r="E119" s="12" t="s">
        <v>181</v>
      </c>
      <c r="F119" s="12" t="s">
        <v>16</v>
      </c>
      <c r="G119" s="12" t="s">
        <v>122</v>
      </c>
      <c r="H119" s="18">
        <v>2</v>
      </c>
      <c r="I119" s="15"/>
      <c r="J119" s="33"/>
      <c r="K119" s="34" t="s">
        <v>126</v>
      </c>
    </row>
    <row r="120" ht="185.65" spans="1:11">
      <c r="A120" s="13">
        <v>88</v>
      </c>
      <c r="B120" s="13" t="s">
        <v>225</v>
      </c>
      <c r="C120" s="12" t="s">
        <v>182</v>
      </c>
      <c r="D120" s="12" t="str">
        <f>_xlfn.DISPIMG("ID_039A97F6AAEB4223835CB65A37AA2FEE",1)</f>
        <v>=DISPIMG("ID_039A97F6AAEB4223835CB65A37AA2FEE",1)</v>
      </c>
      <c r="E120" s="12" t="s">
        <v>183</v>
      </c>
      <c r="F120" s="12" t="s">
        <v>16</v>
      </c>
      <c r="G120" s="12" t="s">
        <v>38</v>
      </c>
      <c r="H120" s="12">
        <v>2</v>
      </c>
      <c r="I120" s="15"/>
      <c r="J120" s="33"/>
      <c r="K120" s="34" t="s">
        <v>184</v>
      </c>
    </row>
    <row r="121" ht="119" customHeight="1" spans="1:11">
      <c r="A121" s="13">
        <v>89</v>
      </c>
      <c r="B121" s="13" t="s">
        <v>225</v>
      </c>
      <c r="C121" s="12" t="s">
        <v>188</v>
      </c>
      <c r="D121" s="12"/>
      <c r="E121" s="12" t="s">
        <v>189</v>
      </c>
      <c r="F121" s="12" t="s">
        <v>16</v>
      </c>
      <c r="G121" s="12" t="s">
        <v>70</v>
      </c>
      <c r="H121" s="11">
        <v>2</v>
      </c>
      <c r="I121" s="15"/>
      <c r="J121" s="33"/>
      <c r="K121" s="34" t="s">
        <v>190</v>
      </c>
    </row>
    <row r="122" ht="137" customHeight="1" spans="1:11">
      <c r="A122" s="13">
        <v>90</v>
      </c>
      <c r="B122" s="13" t="s">
        <v>225</v>
      </c>
      <c r="C122" s="11" t="s">
        <v>191</v>
      </c>
      <c r="D122" s="11"/>
      <c r="E122" s="11" t="s">
        <v>192</v>
      </c>
      <c r="F122" s="12" t="s">
        <v>16</v>
      </c>
      <c r="G122" s="11" t="s">
        <v>122</v>
      </c>
      <c r="H122" s="11">
        <v>2</v>
      </c>
      <c r="I122" s="15"/>
      <c r="J122" s="33"/>
      <c r="K122" s="41" t="s">
        <v>193</v>
      </c>
    </row>
    <row r="123" ht="201.4" spans="1:11">
      <c r="A123" s="13">
        <v>91</v>
      </c>
      <c r="B123" s="13" t="s">
        <v>225</v>
      </c>
      <c r="C123" s="12" t="s">
        <v>14</v>
      </c>
      <c r="D123" s="11" t="str">
        <f>_xlfn.DISPIMG("ID_01D7D86A5DDD4ECB81B0EE20739A758F",1)</f>
        <v>=DISPIMG("ID_01D7D86A5DDD4ECB81B0EE20739A758F",1)</v>
      </c>
      <c r="E123" s="12" t="s">
        <v>236</v>
      </c>
      <c r="F123" s="12" t="s">
        <v>16</v>
      </c>
      <c r="G123" s="12" t="s">
        <v>17</v>
      </c>
      <c r="H123" s="12">
        <v>4</v>
      </c>
      <c r="I123" s="15"/>
      <c r="J123" s="33"/>
      <c r="K123" s="34" t="s">
        <v>237</v>
      </c>
    </row>
    <row r="124" ht="156" spans="1:11">
      <c r="A124" s="13">
        <v>92</v>
      </c>
      <c r="B124" s="13" t="s">
        <v>225</v>
      </c>
      <c r="C124" s="12" t="s">
        <v>238</v>
      </c>
      <c r="D124" s="11"/>
      <c r="E124" s="12" t="s">
        <v>239</v>
      </c>
      <c r="F124" s="12" t="s">
        <v>16</v>
      </c>
      <c r="G124" s="12" t="s">
        <v>17</v>
      </c>
      <c r="H124" s="12">
        <v>2</v>
      </c>
      <c r="I124" s="15"/>
      <c r="J124" s="33"/>
      <c r="K124" s="34" t="s">
        <v>240</v>
      </c>
    </row>
    <row r="125" ht="195" spans="1:11">
      <c r="A125" s="13">
        <v>93</v>
      </c>
      <c r="B125" s="13" t="s">
        <v>225</v>
      </c>
      <c r="C125" s="12" t="s">
        <v>241</v>
      </c>
      <c r="D125" s="12" t="str">
        <f>_xlfn.DISPIMG("ID_A2B1C02CE5FA4EB3B07D5A6238679D7A",1)</f>
        <v>=DISPIMG("ID_A2B1C02CE5FA4EB3B07D5A6238679D7A",1)</v>
      </c>
      <c r="E125" s="12" t="s">
        <v>242</v>
      </c>
      <c r="F125" s="12" t="s">
        <v>16</v>
      </c>
      <c r="G125" s="12" t="s">
        <v>38</v>
      </c>
      <c r="H125" s="12">
        <v>4</v>
      </c>
      <c r="I125" s="15"/>
      <c r="J125" s="33"/>
      <c r="K125" s="34" t="s">
        <v>243</v>
      </c>
    </row>
    <row r="126" ht="195" spans="1:11">
      <c r="A126" s="13">
        <v>94</v>
      </c>
      <c r="B126" s="13" t="s">
        <v>225</v>
      </c>
      <c r="C126" s="12" t="s">
        <v>244</v>
      </c>
      <c r="D126" s="12" t="str">
        <f>_xlfn.DISPIMG("ID_2E21170042A84634A781377AB0B67F8C",1)</f>
        <v>=DISPIMG("ID_2E21170042A84634A781377AB0B67F8C",1)</v>
      </c>
      <c r="E126" s="12" t="s">
        <v>245</v>
      </c>
      <c r="F126" s="12" t="s">
        <v>16</v>
      </c>
      <c r="G126" s="12" t="s">
        <v>38</v>
      </c>
      <c r="H126" s="12">
        <v>8</v>
      </c>
      <c r="I126" s="15"/>
      <c r="J126" s="33"/>
      <c r="K126" s="34" t="s">
        <v>246</v>
      </c>
    </row>
    <row r="127" ht="167" customHeight="1" spans="1:11">
      <c r="A127" s="13">
        <v>250</v>
      </c>
      <c r="B127" s="13" t="s">
        <v>225</v>
      </c>
      <c r="C127" s="12" t="s">
        <v>247</v>
      </c>
      <c r="D127" s="12"/>
      <c r="E127" s="12" t="s">
        <v>248</v>
      </c>
      <c r="F127" s="12" t="s">
        <v>16</v>
      </c>
      <c r="G127" s="12" t="s">
        <v>31</v>
      </c>
      <c r="H127" s="18">
        <v>2</v>
      </c>
      <c r="I127" s="15"/>
      <c r="J127" s="33"/>
      <c r="K127" s="34" t="s">
        <v>249</v>
      </c>
    </row>
    <row r="128" ht="111" customHeight="1" spans="1:11">
      <c r="A128" s="13">
        <v>96</v>
      </c>
      <c r="B128" s="13" t="s">
        <v>225</v>
      </c>
      <c r="C128" s="12" t="s">
        <v>185</v>
      </c>
      <c r="D128" s="12"/>
      <c r="E128" s="12" t="s">
        <v>186</v>
      </c>
      <c r="F128" s="12" t="s">
        <v>16</v>
      </c>
      <c r="G128" s="12" t="s">
        <v>31</v>
      </c>
      <c r="H128" s="12">
        <v>2</v>
      </c>
      <c r="I128" s="15"/>
      <c r="J128" s="33"/>
      <c r="K128" s="41" t="s">
        <v>187</v>
      </c>
    </row>
    <row r="129" ht="252" spans="1:11">
      <c r="A129" s="13">
        <v>97</v>
      </c>
      <c r="B129" s="13" t="s">
        <v>225</v>
      </c>
      <c r="C129" s="12" t="s">
        <v>203</v>
      </c>
      <c r="D129" s="17"/>
      <c r="E129" s="12" t="s">
        <v>250</v>
      </c>
      <c r="F129" s="12" t="s">
        <v>16</v>
      </c>
      <c r="G129" s="11" t="s">
        <v>205</v>
      </c>
      <c r="H129" s="13">
        <v>34.8</v>
      </c>
      <c r="I129" s="15"/>
      <c r="J129" s="33"/>
      <c r="K129" s="34" t="s">
        <v>206</v>
      </c>
    </row>
    <row r="130" ht="108" spans="1:11">
      <c r="A130" s="13">
        <v>98</v>
      </c>
      <c r="B130" s="13" t="s">
        <v>225</v>
      </c>
      <c r="C130" s="12" t="s">
        <v>207</v>
      </c>
      <c r="D130" s="17"/>
      <c r="E130" s="12" t="s">
        <v>208</v>
      </c>
      <c r="F130" s="12" t="s">
        <v>16</v>
      </c>
      <c r="G130" s="11" t="s">
        <v>48</v>
      </c>
      <c r="H130" s="13">
        <v>2</v>
      </c>
      <c r="I130" s="15"/>
      <c r="J130" s="33"/>
      <c r="K130" s="34" t="s">
        <v>209</v>
      </c>
    </row>
    <row r="131" ht="208" spans="1:11">
      <c r="A131" s="13">
        <v>99</v>
      </c>
      <c r="B131" s="13" t="s">
        <v>251</v>
      </c>
      <c r="C131" s="11" t="s">
        <v>115</v>
      </c>
      <c r="D131" s="19" t="str">
        <f>_xlfn.DISPIMG("ID_9B01D3C628EB4DB5A0269E1234CB19EF",1)</f>
        <v>=DISPIMG("ID_9B01D3C628EB4DB5A0269E1234CB19EF",1)</v>
      </c>
      <c r="E131" s="11" t="s">
        <v>252</v>
      </c>
      <c r="F131" s="12" t="s">
        <v>16</v>
      </c>
      <c r="G131" s="12" t="s">
        <v>31</v>
      </c>
      <c r="H131" s="12">
        <v>2</v>
      </c>
      <c r="I131" s="15"/>
      <c r="J131" s="33"/>
      <c r="K131" s="34" t="s">
        <v>117</v>
      </c>
    </row>
    <row r="132" ht="84" spans="1:11">
      <c r="A132" s="13">
        <v>100</v>
      </c>
      <c r="B132" s="13" t="s">
        <v>251</v>
      </c>
      <c r="C132" s="12" t="s">
        <v>46</v>
      </c>
      <c r="D132" s="19"/>
      <c r="E132" s="12" t="s">
        <v>158</v>
      </c>
      <c r="F132" s="12" t="s">
        <v>16</v>
      </c>
      <c r="G132" s="12" t="s">
        <v>48</v>
      </c>
      <c r="H132" s="18">
        <v>2</v>
      </c>
      <c r="I132" s="15"/>
      <c r="J132" s="33"/>
      <c r="K132" s="34" t="s">
        <v>119</v>
      </c>
    </row>
    <row r="133" ht="84" spans="1:11">
      <c r="A133" s="13">
        <v>101</v>
      </c>
      <c r="B133" s="13" t="s">
        <v>251</v>
      </c>
      <c r="C133" s="12" t="s">
        <v>46</v>
      </c>
      <c r="D133" s="19"/>
      <c r="E133" s="12" t="s">
        <v>158</v>
      </c>
      <c r="F133" s="12" t="s">
        <v>16</v>
      </c>
      <c r="G133" s="12" t="s">
        <v>48</v>
      </c>
      <c r="H133" s="18">
        <v>2</v>
      </c>
      <c r="I133" s="15"/>
      <c r="J133" s="33"/>
      <c r="K133" s="34" t="s">
        <v>119</v>
      </c>
    </row>
    <row r="134" ht="185.65" spans="1:11">
      <c r="A134" s="13">
        <v>102</v>
      </c>
      <c r="B134" s="13" t="s">
        <v>251</v>
      </c>
      <c r="C134" s="12" t="s">
        <v>60</v>
      </c>
      <c r="D134" s="13" t="str">
        <f>_xlfn.DISPIMG("ID_2681D7193A154CA5A563DF30F6BD167A",1)</f>
        <v>=DISPIMG("ID_2681D7193A154CA5A563DF30F6BD167A",1)</v>
      </c>
      <c r="E134" s="12" t="s">
        <v>61</v>
      </c>
      <c r="F134" s="12" t="s">
        <v>16</v>
      </c>
      <c r="G134" s="12" t="s">
        <v>38</v>
      </c>
      <c r="H134" s="12">
        <v>2</v>
      </c>
      <c r="I134" s="15"/>
      <c r="J134" s="33"/>
      <c r="K134" s="34" t="s">
        <v>62</v>
      </c>
    </row>
    <row r="135" ht="60" spans="1:11">
      <c r="A135" s="13">
        <v>103</v>
      </c>
      <c r="B135" s="13" t="s">
        <v>251</v>
      </c>
      <c r="C135" s="12" t="s">
        <v>135</v>
      </c>
      <c r="D135" s="12"/>
      <c r="E135" s="12" t="s">
        <v>136</v>
      </c>
      <c r="F135" s="12" t="s">
        <v>16</v>
      </c>
      <c r="G135" s="12" t="s">
        <v>31</v>
      </c>
      <c r="H135" s="12">
        <v>2</v>
      </c>
      <c r="I135" s="15"/>
      <c r="J135" s="33"/>
      <c r="K135" s="41" t="s">
        <v>137</v>
      </c>
    </row>
    <row r="136" ht="208" spans="1:19">
      <c r="A136" s="13">
        <v>104</v>
      </c>
      <c r="B136" s="13" t="s">
        <v>251</v>
      </c>
      <c r="C136" s="12" t="s">
        <v>22</v>
      </c>
      <c r="D136" s="19" t="str">
        <f>_xlfn.DISPIMG("ID_9B5BDC1660F342F99D6775ECDCDA4D7D",1)</f>
        <v>=DISPIMG("ID_9B5BDC1660F342F99D6775ECDCDA4D7D",1)</v>
      </c>
      <c r="E136" s="11" t="s">
        <v>155</v>
      </c>
      <c r="F136" s="12" t="s">
        <v>16</v>
      </c>
      <c r="G136" s="12" t="s">
        <v>17</v>
      </c>
      <c r="H136" s="12">
        <v>2</v>
      </c>
      <c r="I136" s="15"/>
      <c r="J136" s="33"/>
      <c r="K136" s="34" t="s">
        <v>156</v>
      </c>
      <c r="L136" s="42"/>
      <c r="M136" s="42"/>
      <c r="N136" s="42"/>
      <c r="O136" s="43"/>
      <c r="P136" s="42"/>
      <c r="Q136" s="44"/>
      <c r="R136" s="45"/>
      <c r="S136" s="45"/>
    </row>
    <row r="137" ht="96" spans="1:11">
      <c r="A137" s="13">
        <v>105</v>
      </c>
      <c r="B137" s="13" t="s">
        <v>251</v>
      </c>
      <c r="C137" s="12" t="s">
        <v>157</v>
      </c>
      <c r="D137" s="19"/>
      <c r="E137" s="12" t="s">
        <v>158</v>
      </c>
      <c r="F137" s="12" t="s">
        <v>16</v>
      </c>
      <c r="G137" s="12" t="s">
        <v>104</v>
      </c>
      <c r="H137" s="18">
        <v>2</v>
      </c>
      <c r="I137" s="15"/>
      <c r="J137" s="33"/>
      <c r="K137" s="34" t="s">
        <v>159</v>
      </c>
    </row>
    <row r="138" ht="185.65" spans="1:11">
      <c r="A138" s="13">
        <v>106</v>
      </c>
      <c r="B138" s="13" t="s">
        <v>251</v>
      </c>
      <c r="C138" s="12" t="s">
        <v>160</v>
      </c>
      <c r="D138" s="19" t="str">
        <f>_xlfn.DISPIMG("ID_98CA529F309F453E81A4B45EBEF4346E",1)</f>
        <v>=DISPIMG("ID_98CA529F309F453E81A4B45EBEF4346E",1)</v>
      </c>
      <c r="E138" s="12" t="s">
        <v>89</v>
      </c>
      <c r="F138" s="12" t="s">
        <v>16</v>
      </c>
      <c r="G138" s="12" t="s">
        <v>38</v>
      </c>
      <c r="H138" s="12">
        <v>2</v>
      </c>
      <c r="I138" s="15"/>
      <c r="J138" s="33"/>
      <c r="K138" s="34" t="s">
        <v>161</v>
      </c>
    </row>
    <row r="139" ht="72" spans="1:11">
      <c r="A139" s="13">
        <v>107</v>
      </c>
      <c r="B139" s="13" t="s">
        <v>251</v>
      </c>
      <c r="C139" s="12" t="s">
        <v>213</v>
      </c>
      <c r="D139" s="17"/>
      <c r="E139" s="12" t="s">
        <v>214</v>
      </c>
      <c r="F139" s="12" t="s">
        <v>16</v>
      </c>
      <c r="G139" s="12" t="s">
        <v>31</v>
      </c>
      <c r="H139" s="11">
        <v>2</v>
      </c>
      <c r="I139" s="15"/>
      <c r="J139" s="33"/>
      <c r="K139" s="34" t="s">
        <v>215</v>
      </c>
    </row>
    <row r="140" ht="60" spans="1:11">
      <c r="A140" s="13">
        <v>108</v>
      </c>
      <c r="B140" s="13" t="s">
        <v>251</v>
      </c>
      <c r="C140" s="12" t="s">
        <v>43</v>
      </c>
      <c r="D140" s="19"/>
      <c r="E140" s="12" t="s">
        <v>127</v>
      </c>
      <c r="F140" s="12" t="s">
        <v>16</v>
      </c>
      <c r="G140" s="12" t="s">
        <v>104</v>
      </c>
      <c r="H140" s="18">
        <v>2</v>
      </c>
      <c r="I140" s="15"/>
      <c r="J140" s="33"/>
      <c r="K140" s="34" t="s">
        <v>217</v>
      </c>
    </row>
    <row r="141" ht="96" spans="1:11">
      <c r="A141" s="13">
        <v>109</v>
      </c>
      <c r="B141" s="13" t="s">
        <v>251</v>
      </c>
      <c r="C141" s="12" t="s">
        <v>46</v>
      </c>
      <c r="D141" s="19"/>
      <c r="E141" s="12" t="s">
        <v>196</v>
      </c>
      <c r="F141" s="12" t="s">
        <v>16</v>
      </c>
      <c r="G141" s="12" t="s">
        <v>48</v>
      </c>
      <c r="H141" s="18">
        <v>4</v>
      </c>
      <c r="I141" s="15"/>
      <c r="J141" s="33"/>
      <c r="K141" s="34" t="s">
        <v>197</v>
      </c>
    </row>
    <row r="142" ht="84" spans="1:11">
      <c r="A142" s="13">
        <v>110</v>
      </c>
      <c r="B142" s="13" t="s">
        <v>251</v>
      </c>
      <c r="C142" s="11" t="s">
        <v>198</v>
      </c>
      <c r="D142" s="11"/>
      <c r="E142" s="11" t="s">
        <v>253</v>
      </c>
      <c r="F142" s="12" t="s">
        <v>16</v>
      </c>
      <c r="G142" s="12" t="s">
        <v>48</v>
      </c>
      <c r="H142" s="18">
        <v>4</v>
      </c>
      <c r="I142" s="15"/>
      <c r="J142" s="33"/>
      <c r="K142" s="34" t="s">
        <v>200</v>
      </c>
    </row>
    <row r="143" ht="72" spans="1:11">
      <c r="A143" s="13">
        <v>111</v>
      </c>
      <c r="B143" s="13" t="s">
        <v>251</v>
      </c>
      <c r="C143" s="12" t="s">
        <v>72</v>
      </c>
      <c r="D143" s="12"/>
      <c r="E143" s="12" t="s">
        <v>254</v>
      </c>
      <c r="F143" s="12" t="s">
        <v>16</v>
      </c>
      <c r="G143" s="12" t="s">
        <v>17</v>
      </c>
      <c r="H143" s="18">
        <v>2</v>
      </c>
      <c r="I143" s="15"/>
      <c r="J143" s="33"/>
      <c r="K143" s="34" t="s">
        <v>195</v>
      </c>
    </row>
    <row r="144" ht="60" spans="1:11">
      <c r="A144" s="13">
        <v>112</v>
      </c>
      <c r="B144" s="13" t="s">
        <v>251</v>
      </c>
      <c r="C144" s="12" t="s">
        <v>43</v>
      </c>
      <c r="D144" s="11"/>
      <c r="E144" s="12" t="s">
        <v>234</v>
      </c>
      <c r="F144" s="12" t="s">
        <v>16</v>
      </c>
      <c r="G144" s="11" t="s">
        <v>104</v>
      </c>
      <c r="H144" s="18">
        <v>2</v>
      </c>
      <c r="I144" s="15"/>
      <c r="J144" s="33"/>
      <c r="K144" s="34" t="s">
        <v>235</v>
      </c>
    </row>
    <row r="145" ht="208" spans="1:11">
      <c r="A145" s="13">
        <v>113</v>
      </c>
      <c r="B145" s="13" t="s">
        <v>251</v>
      </c>
      <c r="C145" s="11" t="s">
        <v>255</v>
      </c>
      <c r="D145" s="11" t="str">
        <f>_xlfn.DISPIMG("ID_26B558B2F370414F857BDFBD7411CCFD",1)</f>
        <v>=DISPIMG("ID_26B558B2F370414F857BDFBD7411CCFD",1)</v>
      </c>
      <c r="E145" s="12" t="s">
        <v>226</v>
      </c>
      <c r="F145" s="12" t="s">
        <v>16</v>
      </c>
      <c r="G145" s="13" t="s">
        <v>38</v>
      </c>
      <c r="H145" s="11">
        <v>2</v>
      </c>
      <c r="I145" s="15"/>
      <c r="J145" s="33"/>
      <c r="K145" s="34" t="s">
        <v>227</v>
      </c>
    </row>
    <row r="146" ht="221" spans="1:11">
      <c r="A146" s="13">
        <v>114</v>
      </c>
      <c r="B146" s="13" t="s">
        <v>251</v>
      </c>
      <c r="C146" s="11" t="s">
        <v>140</v>
      </c>
      <c r="D146" s="19" t="str">
        <f>_xlfn.DISPIMG("ID_B2383D53C37F4EE391F1B0E7487153D2",1)</f>
        <v>=DISPIMG("ID_B2383D53C37F4EE391F1B0E7487153D2",1)</v>
      </c>
      <c r="E146" s="11" t="s">
        <v>256</v>
      </c>
      <c r="F146" s="12" t="s">
        <v>16</v>
      </c>
      <c r="G146" s="11" t="s">
        <v>38</v>
      </c>
      <c r="H146" s="12">
        <v>2</v>
      </c>
      <c r="I146" s="15"/>
      <c r="J146" s="33"/>
      <c r="K146" s="34" t="s">
        <v>257</v>
      </c>
    </row>
    <row r="147" ht="234" spans="1:11">
      <c r="A147" s="13">
        <v>115</v>
      </c>
      <c r="B147" s="13" t="s">
        <v>251</v>
      </c>
      <c r="C147" s="12" t="s">
        <v>22</v>
      </c>
      <c r="D147" s="19" t="str">
        <f>_xlfn.DISPIMG("ID_25A5D9F8B78C4E778DF92EE594467E69",1)</f>
        <v>=DISPIMG("ID_25A5D9F8B78C4E778DF92EE594467E69",1)</v>
      </c>
      <c r="E147" s="13" t="s">
        <v>180</v>
      </c>
      <c r="F147" s="12" t="s">
        <v>16</v>
      </c>
      <c r="G147" s="12" t="s">
        <v>17</v>
      </c>
      <c r="H147" s="12">
        <v>2</v>
      </c>
      <c r="I147" s="15"/>
      <c r="J147" s="33"/>
      <c r="K147" s="34" t="s">
        <v>87</v>
      </c>
    </row>
    <row r="148" ht="185.65" spans="1:11">
      <c r="A148" s="13">
        <v>116</v>
      </c>
      <c r="B148" s="13" t="s">
        <v>251</v>
      </c>
      <c r="C148" s="11" t="s">
        <v>88</v>
      </c>
      <c r="D148" s="19" t="str">
        <f>_xlfn.DISPIMG("ID_AA6661DFDD46402EA6088523E28ADD63",1)</f>
        <v>=DISPIMG("ID_AA6661DFDD46402EA6088523E28ADD63",1)</v>
      </c>
      <c r="E148" s="11" t="s">
        <v>89</v>
      </c>
      <c r="F148" s="12" t="s">
        <v>16</v>
      </c>
      <c r="G148" s="12" t="s">
        <v>17</v>
      </c>
      <c r="H148" s="12">
        <v>2</v>
      </c>
      <c r="I148" s="15"/>
      <c r="J148" s="33"/>
      <c r="K148" s="34" t="s">
        <v>90</v>
      </c>
    </row>
    <row r="149" ht="108" spans="1:11">
      <c r="A149" s="13">
        <v>117</v>
      </c>
      <c r="B149" s="13" t="s">
        <v>251</v>
      </c>
      <c r="C149" s="12" t="s">
        <v>124</v>
      </c>
      <c r="D149" s="17"/>
      <c r="E149" s="12" t="s">
        <v>181</v>
      </c>
      <c r="F149" s="12" t="s">
        <v>16</v>
      </c>
      <c r="G149" s="12" t="s">
        <v>122</v>
      </c>
      <c r="H149" s="18">
        <v>2</v>
      </c>
      <c r="I149" s="15"/>
      <c r="J149" s="33"/>
      <c r="K149" s="34" t="s">
        <v>126</v>
      </c>
    </row>
    <row r="150" ht="185.65" spans="1:11">
      <c r="A150" s="13">
        <v>118</v>
      </c>
      <c r="B150" s="13" t="s">
        <v>251</v>
      </c>
      <c r="C150" s="12" t="s">
        <v>182</v>
      </c>
      <c r="D150" s="12" t="str">
        <f>_xlfn.DISPIMG("ID_039A97F6AAEB4223835CB65A37AA2FEE",1)</f>
        <v>=DISPIMG("ID_039A97F6AAEB4223835CB65A37AA2FEE",1)</v>
      </c>
      <c r="E150" s="12" t="s">
        <v>183</v>
      </c>
      <c r="F150" s="12" t="s">
        <v>16</v>
      </c>
      <c r="G150" s="12" t="s">
        <v>38</v>
      </c>
      <c r="H150" s="12">
        <v>2</v>
      </c>
      <c r="I150" s="15"/>
      <c r="J150" s="33"/>
      <c r="K150" s="34" t="s">
        <v>184</v>
      </c>
    </row>
    <row r="151" ht="60" spans="1:11">
      <c r="A151" s="13">
        <v>119</v>
      </c>
      <c r="B151" s="13" t="s">
        <v>251</v>
      </c>
      <c r="C151" s="12" t="s">
        <v>188</v>
      </c>
      <c r="D151" s="12"/>
      <c r="E151" s="12" t="s">
        <v>189</v>
      </c>
      <c r="F151" s="12" t="s">
        <v>16</v>
      </c>
      <c r="G151" s="12" t="s">
        <v>70</v>
      </c>
      <c r="H151" s="11">
        <v>2</v>
      </c>
      <c r="I151" s="15"/>
      <c r="J151" s="33"/>
      <c r="K151" s="34" t="s">
        <v>190</v>
      </c>
    </row>
    <row r="152" ht="60" spans="1:11">
      <c r="A152" s="13">
        <v>120</v>
      </c>
      <c r="B152" s="13" t="s">
        <v>251</v>
      </c>
      <c r="C152" s="12" t="s">
        <v>185</v>
      </c>
      <c r="D152" s="12"/>
      <c r="E152" s="12" t="s">
        <v>186</v>
      </c>
      <c r="F152" s="12" t="s">
        <v>16</v>
      </c>
      <c r="G152" s="12" t="s">
        <v>31</v>
      </c>
      <c r="H152" s="12">
        <v>2</v>
      </c>
      <c r="I152" s="15"/>
      <c r="J152" s="33"/>
      <c r="K152" s="41" t="s">
        <v>187</v>
      </c>
    </row>
    <row r="153" ht="96" spans="1:11">
      <c r="A153" s="13">
        <v>121</v>
      </c>
      <c r="B153" s="13" t="s">
        <v>251</v>
      </c>
      <c r="C153" s="11" t="s">
        <v>191</v>
      </c>
      <c r="D153" s="11"/>
      <c r="E153" s="11" t="s">
        <v>192</v>
      </c>
      <c r="F153" s="12" t="s">
        <v>16</v>
      </c>
      <c r="G153" s="11" t="s">
        <v>122</v>
      </c>
      <c r="H153" s="11">
        <v>2</v>
      </c>
      <c r="I153" s="15"/>
      <c r="J153" s="33"/>
      <c r="K153" s="41" t="s">
        <v>193</v>
      </c>
    </row>
    <row r="154" ht="252" spans="1:11">
      <c r="A154" s="13">
        <v>122</v>
      </c>
      <c r="B154" s="13" t="s">
        <v>251</v>
      </c>
      <c r="C154" s="12" t="s">
        <v>203</v>
      </c>
      <c r="D154" s="17"/>
      <c r="E154" s="12" t="s">
        <v>258</v>
      </c>
      <c r="F154" s="12" t="s">
        <v>16</v>
      </c>
      <c r="G154" s="11" t="s">
        <v>205</v>
      </c>
      <c r="H154" s="13">
        <v>35.2</v>
      </c>
      <c r="I154" s="15"/>
      <c r="J154" s="33"/>
      <c r="K154" s="34" t="s">
        <v>206</v>
      </c>
    </row>
    <row r="155" ht="108" spans="1:11">
      <c r="A155" s="13">
        <v>123</v>
      </c>
      <c r="B155" s="13" t="s">
        <v>251</v>
      </c>
      <c r="C155" s="12" t="s">
        <v>207</v>
      </c>
      <c r="D155" s="17"/>
      <c r="E155" s="12" t="s">
        <v>208</v>
      </c>
      <c r="F155" s="12" t="s">
        <v>16</v>
      </c>
      <c r="G155" s="11" t="s">
        <v>48</v>
      </c>
      <c r="H155" s="13">
        <v>2</v>
      </c>
      <c r="I155" s="15"/>
      <c r="J155" s="33"/>
      <c r="K155" s="34" t="s">
        <v>209</v>
      </c>
    </row>
    <row r="156" ht="208" spans="1:11">
      <c r="A156" s="13">
        <v>124</v>
      </c>
      <c r="B156" s="13" t="s">
        <v>259</v>
      </c>
      <c r="C156" s="12" t="s">
        <v>22</v>
      </c>
      <c r="D156" s="19" t="str">
        <f>_xlfn.DISPIMG("ID_9B5BDC1660F342F99D6775ECDCDA4D7D",1)</f>
        <v>=DISPIMG("ID_9B5BDC1660F342F99D6775ECDCDA4D7D",1)</v>
      </c>
      <c r="E156" s="11" t="s">
        <v>155</v>
      </c>
      <c r="F156" s="12" t="s">
        <v>16</v>
      </c>
      <c r="G156" s="12" t="s">
        <v>17</v>
      </c>
      <c r="H156" s="12">
        <v>8</v>
      </c>
      <c r="I156" s="15"/>
      <c r="J156" s="33"/>
      <c r="K156" s="34" t="s">
        <v>156</v>
      </c>
    </row>
    <row r="157" ht="96" spans="1:11">
      <c r="A157" s="13">
        <v>125</v>
      </c>
      <c r="B157" s="13" t="s">
        <v>259</v>
      </c>
      <c r="C157" s="12" t="s">
        <v>157</v>
      </c>
      <c r="D157" s="19"/>
      <c r="E157" s="12" t="s">
        <v>158</v>
      </c>
      <c r="F157" s="12" t="s">
        <v>16</v>
      </c>
      <c r="G157" s="12" t="s">
        <v>104</v>
      </c>
      <c r="H157" s="18">
        <v>8</v>
      </c>
      <c r="I157" s="15"/>
      <c r="J157" s="33"/>
      <c r="K157" s="34" t="s">
        <v>159</v>
      </c>
    </row>
    <row r="158" ht="185.65" spans="1:11">
      <c r="A158" s="13">
        <v>126</v>
      </c>
      <c r="B158" s="13" t="s">
        <v>259</v>
      </c>
      <c r="C158" s="12" t="s">
        <v>160</v>
      </c>
      <c r="D158" s="19" t="str">
        <f>_xlfn.DISPIMG("ID_98CA529F309F453E81A4B45EBEF4346E",1)</f>
        <v>=DISPIMG("ID_98CA529F309F453E81A4B45EBEF4346E",1)</v>
      </c>
      <c r="E158" s="12" t="s">
        <v>89</v>
      </c>
      <c r="F158" s="12" t="s">
        <v>16</v>
      </c>
      <c r="G158" s="12" t="s">
        <v>17</v>
      </c>
      <c r="H158" s="12">
        <v>4</v>
      </c>
      <c r="I158" s="15"/>
      <c r="J158" s="33"/>
      <c r="K158" s="34" t="s">
        <v>161</v>
      </c>
    </row>
    <row r="159" ht="72" spans="1:11">
      <c r="A159" s="13">
        <v>127</v>
      </c>
      <c r="B159" s="13" t="s">
        <v>259</v>
      </c>
      <c r="C159" s="12" t="s">
        <v>213</v>
      </c>
      <c r="D159" s="17"/>
      <c r="E159" s="12" t="s">
        <v>214</v>
      </c>
      <c r="F159" s="12" t="s">
        <v>16</v>
      </c>
      <c r="G159" s="12" t="s">
        <v>31</v>
      </c>
      <c r="H159" s="11">
        <v>4</v>
      </c>
      <c r="I159" s="15"/>
      <c r="J159" s="33"/>
      <c r="K159" s="34" t="s">
        <v>215</v>
      </c>
    </row>
    <row r="160" ht="208" spans="1:11">
      <c r="A160" s="13">
        <v>128</v>
      </c>
      <c r="B160" s="13" t="s">
        <v>259</v>
      </c>
      <c r="C160" s="12" t="s">
        <v>152</v>
      </c>
      <c r="D160" s="12" t="str">
        <f>_xlfn.DISPIMG("ID_E20A33F5A7B9460FB15C7A13008B6C0A",1)</f>
        <v>=DISPIMG("ID_E20A33F5A7B9460FB15C7A13008B6C0A",1)</v>
      </c>
      <c r="E160" s="12" t="s">
        <v>226</v>
      </c>
      <c r="F160" s="12" t="s">
        <v>16</v>
      </c>
      <c r="G160" s="12" t="s">
        <v>17</v>
      </c>
      <c r="H160" s="12">
        <v>8</v>
      </c>
      <c r="I160" s="15"/>
      <c r="J160" s="33"/>
      <c r="K160" s="34" t="s">
        <v>227</v>
      </c>
    </row>
    <row r="161" ht="96" spans="1:11">
      <c r="A161" s="13">
        <v>129</v>
      </c>
      <c r="B161" s="13" t="s">
        <v>259</v>
      </c>
      <c r="C161" s="12" t="s">
        <v>46</v>
      </c>
      <c r="D161" s="19"/>
      <c r="E161" s="12" t="s">
        <v>211</v>
      </c>
      <c r="F161" s="12" t="s">
        <v>16</v>
      </c>
      <c r="G161" s="12" t="s">
        <v>48</v>
      </c>
      <c r="H161" s="18">
        <v>8</v>
      </c>
      <c r="I161" s="15"/>
      <c r="J161" s="33"/>
      <c r="K161" s="34" t="s">
        <v>197</v>
      </c>
    </row>
    <row r="162" ht="84" spans="1:11">
      <c r="A162" s="13">
        <v>130</v>
      </c>
      <c r="B162" s="13" t="s">
        <v>259</v>
      </c>
      <c r="C162" s="11" t="s">
        <v>198</v>
      </c>
      <c r="D162" s="11"/>
      <c r="E162" s="11" t="s">
        <v>260</v>
      </c>
      <c r="F162" s="12" t="s">
        <v>16</v>
      </c>
      <c r="G162" s="12" t="s">
        <v>48</v>
      </c>
      <c r="H162" s="18">
        <v>8</v>
      </c>
      <c r="I162" s="15"/>
      <c r="J162" s="33"/>
      <c r="K162" s="34" t="s">
        <v>200</v>
      </c>
    </row>
    <row r="163" ht="72" spans="1:11">
      <c r="A163" s="13">
        <v>131</v>
      </c>
      <c r="B163" s="13" t="s">
        <v>259</v>
      </c>
      <c r="C163" s="12" t="s">
        <v>72</v>
      </c>
      <c r="D163" s="12"/>
      <c r="E163" s="12" t="s">
        <v>261</v>
      </c>
      <c r="F163" s="12" t="s">
        <v>16</v>
      </c>
      <c r="G163" s="12" t="s">
        <v>17</v>
      </c>
      <c r="H163" s="18">
        <v>8</v>
      </c>
      <c r="I163" s="15"/>
      <c r="J163" s="33"/>
      <c r="K163" s="34" t="s">
        <v>195</v>
      </c>
    </row>
    <row r="164" ht="60" spans="1:11">
      <c r="A164" s="13">
        <v>132</v>
      </c>
      <c r="B164" s="13" t="s">
        <v>259</v>
      </c>
      <c r="C164" s="12" t="s">
        <v>135</v>
      </c>
      <c r="D164" s="12"/>
      <c r="E164" s="12" t="s">
        <v>136</v>
      </c>
      <c r="F164" s="12" t="s">
        <v>16</v>
      </c>
      <c r="G164" s="12" t="s">
        <v>31</v>
      </c>
      <c r="H164" s="12">
        <v>4</v>
      </c>
      <c r="I164" s="15"/>
      <c r="J164" s="33"/>
      <c r="K164" s="41" t="s">
        <v>137</v>
      </c>
    </row>
    <row r="165" ht="118.8" spans="1:11">
      <c r="A165" s="13">
        <v>133</v>
      </c>
      <c r="B165" s="13" t="s">
        <v>259</v>
      </c>
      <c r="C165" s="12" t="s">
        <v>106</v>
      </c>
      <c r="D165" s="19" t="str">
        <f>_xlfn.DISPIMG("ID_27C36650529C427FB1FE747B9BA63788",1)</f>
        <v>=DISPIMG("ID_27C36650529C427FB1FE747B9BA63788",1)</v>
      </c>
      <c r="E165" s="11" t="s">
        <v>107</v>
      </c>
      <c r="F165" s="12" t="s">
        <v>16</v>
      </c>
      <c r="G165" s="12" t="s">
        <v>48</v>
      </c>
      <c r="H165" s="18">
        <v>4</v>
      </c>
      <c r="I165" s="15"/>
      <c r="J165" s="33"/>
      <c r="K165" s="41" t="s">
        <v>108</v>
      </c>
    </row>
    <row r="166" ht="84" spans="1:11">
      <c r="A166" s="13">
        <v>134</v>
      </c>
      <c r="B166" s="13" t="s">
        <v>259</v>
      </c>
      <c r="C166" s="12" t="s">
        <v>132</v>
      </c>
      <c r="D166" s="19"/>
      <c r="E166" s="12" t="s">
        <v>133</v>
      </c>
      <c r="F166" s="12" t="s">
        <v>16</v>
      </c>
      <c r="G166" s="12" t="s">
        <v>48</v>
      </c>
      <c r="H166" s="18">
        <v>4</v>
      </c>
      <c r="I166" s="15"/>
      <c r="J166" s="33"/>
      <c r="K166" s="34" t="s">
        <v>134</v>
      </c>
    </row>
    <row r="167" ht="60" spans="1:11">
      <c r="A167" s="13">
        <v>135</v>
      </c>
      <c r="B167" s="13" t="s">
        <v>259</v>
      </c>
      <c r="C167" s="12" t="s">
        <v>43</v>
      </c>
      <c r="D167" s="19"/>
      <c r="E167" s="12" t="s">
        <v>127</v>
      </c>
      <c r="F167" s="12" t="s">
        <v>16</v>
      </c>
      <c r="G167" s="12" t="s">
        <v>104</v>
      </c>
      <c r="H167" s="18">
        <v>4</v>
      </c>
      <c r="I167" s="15"/>
      <c r="J167" s="33"/>
      <c r="K167" s="34" t="s">
        <v>217</v>
      </c>
    </row>
    <row r="168" ht="221" spans="1:11">
      <c r="A168" s="13">
        <v>136</v>
      </c>
      <c r="B168" s="13" t="s">
        <v>259</v>
      </c>
      <c r="C168" s="11" t="s">
        <v>140</v>
      </c>
      <c r="D168" s="19" t="str">
        <f>_xlfn.DISPIMG("ID_B2383D53C37F4EE391F1B0E7487153D2",1)</f>
        <v>=DISPIMG("ID_B2383D53C37F4EE391F1B0E7487153D2",1)</v>
      </c>
      <c r="E168" s="11" t="s">
        <v>256</v>
      </c>
      <c r="F168" s="12" t="s">
        <v>16</v>
      </c>
      <c r="G168" s="11" t="s">
        <v>38</v>
      </c>
      <c r="H168" s="12">
        <v>4</v>
      </c>
      <c r="I168" s="15"/>
      <c r="J168" s="33"/>
      <c r="K168" s="34" t="s">
        <v>257</v>
      </c>
    </row>
    <row r="169" ht="108" spans="1:11">
      <c r="A169" s="13">
        <v>137</v>
      </c>
      <c r="B169" s="13" t="s">
        <v>259</v>
      </c>
      <c r="C169" s="12" t="s">
        <v>124</v>
      </c>
      <c r="D169" s="17"/>
      <c r="E169" s="12" t="s">
        <v>125</v>
      </c>
      <c r="F169" s="12" t="s">
        <v>16</v>
      </c>
      <c r="G169" s="12" t="s">
        <v>48</v>
      </c>
      <c r="H169" s="11">
        <v>4</v>
      </c>
      <c r="I169" s="15"/>
      <c r="J169" s="33"/>
      <c r="K169" s="34" t="s">
        <v>126</v>
      </c>
    </row>
    <row r="170" ht="185.65" spans="1:11">
      <c r="A170" s="13">
        <v>138</v>
      </c>
      <c r="B170" s="13" t="s">
        <v>259</v>
      </c>
      <c r="C170" s="12" t="s">
        <v>221</v>
      </c>
      <c r="D170" s="11" t="str">
        <f>_xlfn.DISPIMG("ID_C7D3687FABE548ED83293EE631F675EB",1)</f>
        <v>=DISPIMG("ID_C7D3687FABE548ED83293EE631F675EB",1)</v>
      </c>
      <c r="E170" s="12" t="s">
        <v>222</v>
      </c>
      <c r="F170" s="12" t="s">
        <v>16</v>
      </c>
      <c r="G170" s="12" t="s">
        <v>38</v>
      </c>
      <c r="H170" s="12">
        <v>4</v>
      </c>
      <c r="I170" s="15"/>
      <c r="J170" s="33"/>
      <c r="K170" s="34" t="s">
        <v>223</v>
      </c>
    </row>
    <row r="171" ht="208" spans="1:11">
      <c r="A171" s="13">
        <v>139</v>
      </c>
      <c r="B171" s="13" t="s">
        <v>259</v>
      </c>
      <c r="C171" s="12" t="s">
        <v>177</v>
      </c>
      <c r="D171" s="19" t="str">
        <f>_xlfn.DISPIMG("ID_6929C5926EA140F693E36D14CB25D7E7",1)</f>
        <v>=DISPIMG("ID_6929C5926EA140F693E36D14CB25D7E7",1)</v>
      </c>
      <c r="E171" s="11" t="s">
        <v>178</v>
      </c>
      <c r="F171" s="12" t="s">
        <v>16</v>
      </c>
      <c r="G171" s="12" t="s">
        <v>48</v>
      </c>
      <c r="H171" s="12">
        <v>4</v>
      </c>
      <c r="I171" s="15"/>
      <c r="J171" s="33"/>
      <c r="K171" s="34" t="s">
        <v>179</v>
      </c>
    </row>
    <row r="172" ht="234" spans="1:11">
      <c r="A172" s="13">
        <v>140</v>
      </c>
      <c r="B172" s="13" t="s">
        <v>259</v>
      </c>
      <c r="C172" s="12" t="s">
        <v>22</v>
      </c>
      <c r="D172" s="19" t="str">
        <f>_xlfn.DISPIMG("ID_25A5D9F8B78C4E778DF92EE594467E69",1)</f>
        <v>=DISPIMG("ID_25A5D9F8B78C4E778DF92EE594467E69",1)</v>
      </c>
      <c r="E172" s="13" t="s">
        <v>180</v>
      </c>
      <c r="F172" s="12" t="s">
        <v>16</v>
      </c>
      <c r="G172" s="12" t="s">
        <v>17</v>
      </c>
      <c r="H172" s="12">
        <v>4</v>
      </c>
      <c r="I172" s="15"/>
      <c r="J172" s="33"/>
      <c r="K172" s="34" t="s">
        <v>87</v>
      </c>
    </row>
    <row r="173" ht="185.65" spans="1:11">
      <c r="A173" s="13">
        <v>141</v>
      </c>
      <c r="B173" s="13" t="s">
        <v>259</v>
      </c>
      <c r="C173" s="11" t="s">
        <v>88</v>
      </c>
      <c r="D173" s="19" t="str">
        <f>_xlfn.DISPIMG("ID_AA6661DFDD46402EA6088523E28ADD63",1)</f>
        <v>=DISPIMG("ID_AA6661DFDD46402EA6088523E28ADD63",1)</v>
      </c>
      <c r="E173" s="11" t="s">
        <v>89</v>
      </c>
      <c r="F173" s="12" t="s">
        <v>16</v>
      </c>
      <c r="G173" s="12" t="s">
        <v>17</v>
      </c>
      <c r="H173" s="12">
        <v>4</v>
      </c>
      <c r="I173" s="15"/>
      <c r="J173" s="33"/>
      <c r="K173" s="34" t="s">
        <v>90</v>
      </c>
    </row>
    <row r="174" ht="108" spans="1:11">
      <c r="A174" s="13">
        <v>142</v>
      </c>
      <c r="B174" s="13" t="s">
        <v>259</v>
      </c>
      <c r="C174" s="12" t="s">
        <v>124</v>
      </c>
      <c r="D174" s="17"/>
      <c r="E174" s="12" t="s">
        <v>181</v>
      </c>
      <c r="F174" s="12" t="s">
        <v>16</v>
      </c>
      <c r="G174" s="12" t="s">
        <v>122</v>
      </c>
      <c r="H174" s="18">
        <v>4</v>
      </c>
      <c r="I174" s="15"/>
      <c r="J174" s="33"/>
      <c r="K174" s="34" t="s">
        <v>126</v>
      </c>
    </row>
    <row r="175" ht="185.65" spans="1:11">
      <c r="A175" s="13">
        <v>143</v>
      </c>
      <c r="B175" s="13" t="s">
        <v>259</v>
      </c>
      <c r="C175" s="12" t="s">
        <v>182</v>
      </c>
      <c r="D175" s="12" t="str">
        <f>_xlfn.DISPIMG("ID_039A97F6AAEB4223835CB65A37AA2FEE",1)</f>
        <v>=DISPIMG("ID_039A97F6AAEB4223835CB65A37AA2FEE",1)</v>
      </c>
      <c r="E175" s="12" t="s">
        <v>183</v>
      </c>
      <c r="F175" s="12" t="s">
        <v>16</v>
      </c>
      <c r="G175" s="12" t="s">
        <v>38</v>
      </c>
      <c r="H175" s="12">
        <v>4</v>
      </c>
      <c r="I175" s="15"/>
      <c r="J175" s="33"/>
      <c r="K175" s="34" t="s">
        <v>184</v>
      </c>
    </row>
    <row r="176" ht="149" customHeight="1" spans="1:11">
      <c r="A176" s="13">
        <v>144</v>
      </c>
      <c r="B176" s="13" t="s">
        <v>259</v>
      </c>
      <c r="C176" s="12" t="s">
        <v>188</v>
      </c>
      <c r="D176" s="12" t="str">
        <f>_xlfn.DISPIMG("ID_839BF18AAFCA4664B62A1FDD1C29FB9B",1)</f>
        <v>=DISPIMG("ID_839BF18AAFCA4664B62A1FDD1C29FB9B",1)</v>
      </c>
      <c r="E176" s="12" t="s">
        <v>189</v>
      </c>
      <c r="F176" s="12" t="s">
        <v>16</v>
      </c>
      <c r="G176" s="12" t="s">
        <v>70</v>
      </c>
      <c r="H176" s="11">
        <v>4</v>
      </c>
      <c r="I176" s="15"/>
      <c r="J176" s="33"/>
      <c r="K176" s="34" t="s">
        <v>190</v>
      </c>
    </row>
    <row r="177" ht="60" spans="1:11">
      <c r="A177" s="13">
        <v>145</v>
      </c>
      <c r="B177" s="13" t="s">
        <v>259</v>
      </c>
      <c r="C177" s="12" t="s">
        <v>185</v>
      </c>
      <c r="D177" s="12"/>
      <c r="E177" s="12" t="s">
        <v>186</v>
      </c>
      <c r="F177" s="12" t="s">
        <v>16</v>
      </c>
      <c r="G177" s="12" t="s">
        <v>31</v>
      </c>
      <c r="H177" s="12">
        <v>4</v>
      </c>
      <c r="I177" s="15"/>
      <c r="J177" s="33"/>
      <c r="K177" s="41" t="s">
        <v>187</v>
      </c>
    </row>
    <row r="178" ht="114" customHeight="1" spans="1:11">
      <c r="A178" s="13">
        <v>146</v>
      </c>
      <c r="B178" s="13" t="s">
        <v>259</v>
      </c>
      <c r="C178" s="11" t="s">
        <v>191</v>
      </c>
      <c r="D178" s="11"/>
      <c r="E178" s="11" t="s">
        <v>192</v>
      </c>
      <c r="F178" s="12" t="s">
        <v>16</v>
      </c>
      <c r="G178" s="11" t="s">
        <v>122</v>
      </c>
      <c r="H178" s="11">
        <v>4</v>
      </c>
      <c r="I178" s="15"/>
      <c r="J178" s="33"/>
      <c r="K178" s="41" t="s">
        <v>193</v>
      </c>
    </row>
    <row r="179" ht="252" spans="1:11">
      <c r="A179" s="13">
        <v>147</v>
      </c>
      <c r="B179" s="13" t="s">
        <v>259</v>
      </c>
      <c r="C179" s="12" t="s">
        <v>203</v>
      </c>
      <c r="D179" s="17"/>
      <c r="E179" s="12" t="s">
        <v>224</v>
      </c>
      <c r="F179" s="12" t="s">
        <v>16</v>
      </c>
      <c r="G179" s="11" t="s">
        <v>205</v>
      </c>
      <c r="H179" s="13">
        <v>73.6</v>
      </c>
      <c r="I179" s="15"/>
      <c r="J179" s="33"/>
      <c r="K179" s="34" t="s">
        <v>206</v>
      </c>
    </row>
    <row r="180" ht="108" spans="1:11">
      <c r="A180" s="13">
        <v>148</v>
      </c>
      <c r="B180" s="13" t="s">
        <v>259</v>
      </c>
      <c r="C180" s="12" t="s">
        <v>207</v>
      </c>
      <c r="D180" s="17"/>
      <c r="E180" s="12" t="s">
        <v>208</v>
      </c>
      <c r="F180" s="12" t="s">
        <v>16</v>
      </c>
      <c r="G180" s="11" t="s">
        <v>48</v>
      </c>
      <c r="H180" s="13">
        <v>4</v>
      </c>
      <c r="I180" s="15"/>
      <c r="J180" s="33"/>
      <c r="K180" s="34" t="s">
        <v>209</v>
      </c>
    </row>
    <row r="181" ht="208" spans="1:11">
      <c r="A181" s="13">
        <v>149</v>
      </c>
      <c r="B181" s="13" t="s">
        <v>262</v>
      </c>
      <c r="C181" s="12" t="s">
        <v>22</v>
      </c>
      <c r="D181" s="19" t="str">
        <f>_xlfn.DISPIMG("ID_9B5BDC1660F342F99D6775ECDCDA4D7D",1)</f>
        <v>=DISPIMG("ID_9B5BDC1660F342F99D6775ECDCDA4D7D",1)</v>
      </c>
      <c r="E181" s="11" t="s">
        <v>155</v>
      </c>
      <c r="F181" s="12" t="s">
        <v>16</v>
      </c>
      <c r="G181" s="12" t="s">
        <v>17</v>
      </c>
      <c r="H181" s="12">
        <v>8</v>
      </c>
      <c r="I181" s="15"/>
      <c r="J181" s="33"/>
      <c r="K181" s="34" t="s">
        <v>156</v>
      </c>
    </row>
    <row r="182" ht="96" spans="1:11">
      <c r="A182" s="13">
        <v>150</v>
      </c>
      <c r="B182" s="13" t="s">
        <v>262</v>
      </c>
      <c r="C182" s="12" t="s">
        <v>157</v>
      </c>
      <c r="D182" s="19"/>
      <c r="E182" s="12" t="s">
        <v>158</v>
      </c>
      <c r="F182" s="12" t="s">
        <v>16</v>
      </c>
      <c r="G182" s="12" t="s">
        <v>104</v>
      </c>
      <c r="H182" s="18">
        <v>8</v>
      </c>
      <c r="I182" s="15"/>
      <c r="J182" s="33"/>
      <c r="K182" s="34" t="s">
        <v>159</v>
      </c>
    </row>
    <row r="183" ht="185.65" spans="1:11">
      <c r="A183" s="13">
        <v>151</v>
      </c>
      <c r="B183" s="13" t="s">
        <v>262</v>
      </c>
      <c r="C183" s="12" t="s">
        <v>160</v>
      </c>
      <c r="D183" s="19" t="str">
        <f>_xlfn.DISPIMG("ID_98CA529F309F453E81A4B45EBEF4346E",1)</f>
        <v>=DISPIMG("ID_98CA529F309F453E81A4B45EBEF4346E",1)</v>
      </c>
      <c r="E183" s="12" t="s">
        <v>89</v>
      </c>
      <c r="F183" s="12" t="s">
        <v>16</v>
      </c>
      <c r="G183" s="12" t="s">
        <v>38</v>
      </c>
      <c r="H183" s="12">
        <v>4</v>
      </c>
      <c r="I183" s="15"/>
      <c r="J183" s="33"/>
      <c r="K183" s="34" t="s">
        <v>161</v>
      </c>
    </row>
    <row r="184" ht="72" spans="1:11">
      <c r="A184" s="13">
        <v>152</v>
      </c>
      <c r="B184" s="13" t="s">
        <v>262</v>
      </c>
      <c r="C184" s="12" t="s">
        <v>213</v>
      </c>
      <c r="D184" s="17"/>
      <c r="E184" s="12" t="s">
        <v>214</v>
      </c>
      <c r="F184" s="12" t="s">
        <v>16</v>
      </c>
      <c r="G184" s="12" t="s">
        <v>31</v>
      </c>
      <c r="H184" s="11">
        <v>4</v>
      </c>
      <c r="I184" s="15"/>
      <c r="J184" s="33"/>
      <c r="K184" s="34" t="s">
        <v>215</v>
      </c>
    </row>
    <row r="185" ht="96" spans="1:11">
      <c r="A185" s="13">
        <v>153</v>
      </c>
      <c r="B185" s="13" t="s">
        <v>262</v>
      </c>
      <c r="C185" s="12" t="s">
        <v>46</v>
      </c>
      <c r="D185" s="19"/>
      <c r="E185" s="12" t="s">
        <v>211</v>
      </c>
      <c r="F185" s="12" t="s">
        <v>16</v>
      </c>
      <c r="G185" s="12" t="s">
        <v>48</v>
      </c>
      <c r="H185" s="18">
        <v>8</v>
      </c>
      <c r="I185" s="15"/>
      <c r="J185" s="33"/>
      <c r="K185" s="34" t="s">
        <v>228</v>
      </c>
    </row>
    <row r="186" ht="60" spans="1:11">
      <c r="A186" s="13">
        <v>154</v>
      </c>
      <c r="B186" s="13" t="s">
        <v>262</v>
      </c>
      <c r="C186" s="11" t="s">
        <v>198</v>
      </c>
      <c r="D186" s="11"/>
      <c r="E186" s="11" t="s">
        <v>253</v>
      </c>
      <c r="F186" s="12" t="s">
        <v>16</v>
      </c>
      <c r="G186" s="12" t="s">
        <v>48</v>
      </c>
      <c r="H186" s="18">
        <v>8</v>
      </c>
      <c r="I186" s="15"/>
      <c r="J186" s="33"/>
      <c r="K186" s="34" t="s">
        <v>263</v>
      </c>
    </row>
    <row r="187" ht="72" spans="1:11">
      <c r="A187" s="13">
        <v>155</v>
      </c>
      <c r="B187" s="13" t="s">
        <v>262</v>
      </c>
      <c r="C187" s="12" t="s">
        <v>72</v>
      </c>
      <c r="D187" s="12"/>
      <c r="E187" s="12" t="s">
        <v>254</v>
      </c>
      <c r="F187" s="12" t="s">
        <v>16</v>
      </c>
      <c r="G187" s="12" t="s">
        <v>17</v>
      </c>
      <c r="H187" s="18">
        <v>4</v>
      </c>
      <c r="I187" s="15"/>
      <c r="J187" s="33"/>
      <c r="K187" s="34" t="s">
        <v>195</v>
      </c>
    </row>
    <row r="188" ht="60" spans="1:11">
      <c r="A188" s="13">
        <v>156</v>
      </c>
      <c r="B188" s="13" t="s">
        <v>262</v>
      </c>
      <c r="C188" s="12" t="s">
        <v>43</v>
      </c>
      <c r="D188" s="11"/>
      <c r="E188" s="12" t="s">
        <v>234</v>
      </c>
      <c r="F188" s="12" t="s">
        <v>16</v>
      </c>
      <c r="G188" s="11" t="s">
        <v>104</v>
      </c>
      <c r="H188" s="18">
        <v>4</v>
      </c>
      <c r="I188" s="15"/>
      <c r="J188" s="33"/>
      <c r="K188" s="34" t="s">
        <v>235</v>
      </c>
    </row>
    <row r="189" ht="208" spans="1:11">
      <c r="A189" s="13">
        <v>157</v>
      </c>
      <c r="B189" s="13" t="s">
        <v>262</v>
      </c>
      <c r="C189" s="11" t="s">
        <v>255</v>
      </c>
      <c r="D189" s="11" t="str">
        <f>_xlfn.DISPIMG("ID_26B558B2F370414F857BDFBD7411CCFD",1)</f>
        <v>=DISPIMG("ID_26B558B2F370414F857BDFBD7411CCFD",1)</v>
      </c>
      <c r="E189" s="12" t="s">
        <v>226</v>
      </c>
      <c r="F189" s="12" t="s">
        <v>16</v>
      </c>
      <c r="G189" s="13" t="s">
        <v>38</v>
      </c>
      <c r="H189" s="11">
        <v>4</v>
      </c>
      <c r="I189" s="15"/>
      <c r="J189" s="33"/>
      <c r="K189" s="34" t="s">
        <v>227</v>
      </c>
    </row>
    <row r="190" ht="221" spans="1:11">
      <c r="A190" s="13">
        <v>158</v>
      </c>
      <c r="B190" s="13" t="s">
        <v>262</v>
      </c>
      <c r="C190" s="11" t="s">
        <v>140</v>
      </c>
      <c r="D190" s="19" t="str">
        <f>_xlfn.DISPIMG("ID_B2383D53C37F4EE391F1B0E7487153D2",1)</f>
        <v>=DISPIMG("ID_B2383D53C37F4EE391F1B0E7487153D2",1)</v>
      </c>
      <c r="E190" s="11" t="s">
        <v>256</v>
      </c>
      <c r="F190" s="12" t="s">
        <v>16</v>
      </c>
      <c r="G190" s="11" t="s">
        <v>38</v>
      </c>
      <c r="H190" s="12">
        <v>4</v>
      </c>
      <c r="I190" s="15"/>
      <c r="J190" s="33"/>
      <c r="K190" s="34" t="s">
        <v>257</v>
      </c>
    </row>
    <row r="191" ht="234" spans="1:11">
      <c r="A191" s="13">
        <v>159</v>
      </c>
      <c r="B191" s="13" t="s">
        <v>262</v>
      </c>
      <c r="C191" s="12" t="s">
        <v>22</v>
      </c>
      <c r="D191" s="19" t="str">
        <f>_xlfn.DISPIMG("ID_25A5D9F8B78C4E778DF92EE594467E69",1)</f>
        <v>=DISPIMG("ID_25A5D9F8B78C4E778DF92EE594467E69",1)</v>
      </c>
      <c r="E191" s="13" t="s">
        <v>180</v>
      </c>
      <c r="F191" s="12" t="s">
        <v>16</v>
      </c>
      <c r="G191" s="12" t="s">
        <v>17</v>
      </c>
      <c r="H191" s="12">
        <v>4</v>
      </c>
      <c r="I191" s="15"/>
      <c r="J191" s="33"/>
      <c r="K191" s="34" t="s">
        <v>87</v>
      </c>
    </row>
    <row r="192" ht="185.65" spans="1:11">
      <c r="A192" s="13">
        <v>160</v>
      </c>
      <c r="B192" s="13" t="s">
        <v>262</v>
      </c>
      <c r="C192" s="11" t="s">
        <v>88</v>
      </c>
      <c r="D192" s="19" t="str">
        <f>_xlfn.DISPIMG("ID_AA6661DFDD46402EA6088523E28ADD63",1)</f>
        <v>=DISPIMG("ID_AA6661DFDD46402EA6088523E28ADD63",1)</v>
      </c>
      <c r="E192" s="11" t="s">
        <v>89</v>
      </c>
      <c r="F192" s="12" t="s">
        <v>16</v>
      </c>
      <c r="G192" s="12" t="s">
        <v>17</v>
      </c>
      <c r="H192" s="12">
        <v>4</v>
      </c>
      <c r="I192" s="15"/>
      <c r="J192" s="33"/>
      <c r="K192" s="34" t="s">
        <v>90</v>
      </c>
    </row>
    <row r="193" ht="108" spans="1:11">
      <c r="A193" s="13">
        <v>161</v>
      </c>
      <c r="B193" s="13" t="s">
        <v>262</v>
      </c>
      <c r="C193" s="12" t="s">
        <v>124</v>
      </c>
      <c r="D193" s="17"/>
      <c r="E193" s="12" t="s">
        <v>181</v>
      </c>
      <c r="F193" s="12" t="s">
        <v>16</v>
      </c>
      <c r="G193" s="12" t="s">
        <v>122</v>
      </c>
      <c r="H193" s="18">
        <v>4</v>
      </c>
      <c r="I193" s="15"/>
      <c r="J193" s="33"/>
      <c r="K193" s="34" t="s">
        <v>126</v>
      </c>
    </row>
    <row r="194" ht="185.65" spans="1:11">
      <c r="A194" s="13">
        <v>162</v>
      </c>
      <c r="B194" s="13" t="s">
        <v>262</v>
      </c>
      <c r="C194" s="12" t="s">
        <v>182</v>
      </c>
      <c r="D194" s="12" t="str">
        <f>_xlfn.DISPIMG("ID_039A97F6AAEB4223835CB65A37AA2FEE",1)</f>
        <v>=DISPIMG("ID_039A97F6AAEB4223835CB65A37AA2FEE",1)</v>
      </c>
      <c r="E194" s="12" t="s">
        <v>183</v>
      </c>
      <c r="F194" s="12" t="s">
        <v>16</v>
      </c>
      <c r="G194" s="12" t="s">
        <v>38</v>
      </c>
      <c r="H194" s="12">
        <v>4</v>
      </c>
      <c r="I194" s="15"/>
      <c r="J194" s="33"/>
      <c r="K194" s="34" t="s">
        <v>184</v>
      </c>
    </row>
    <row r="195" ht="409.5" spans="1:11">
      <c r="A195" s="13">
        <v>163</v>
      </c>
      <c r="B195" s="13" t="s">
        <v>262</v>
      </c>
      <c r="C195" s="12" t="s">
        <v>188</v>
      </c>
      <c r="D195" s="12" t="str">
        <f>_xlfn.DISPIMG("ID_839BF18AAFCA4664B62A1FDD1C29FB9B",1)</f>
        <v>=DISPIMG("ID_839BF18AAFCA4664B62A1FDD1C29FB9B",1)</v>
      </c>
      <c r="E195" s="12" t="s">
        <v>189</v>
      </c>
      <c r="F195" s="12" t="s">
        <v>16</v>
      </c>
      <c r="G195" s="12" t="s">
        <v>70</v>
      </c>
      <c r="H195" s="11">
        <v>4</v>
      </c>
      <c r="I195" s="15"/>
      <c r="J195" s="33"/>
      <c r="K195" s="34" t="s">
        <v>190</v>
      </c>
    </row>
    <row r="196" ht="96" spans="1:11">
      <c r="A196" s="13">
        <v>164</v>
      </c>
      <c r="B196" s="13" t="s">
        <v>262</v>
      </c>
      <c r="C196" s="11" t="s">
        <v>191</v>
      </c>
      <c r="D196" s="11"/>
      <c r="E196" s="11" t="s">
        <v>192</v>
      </c>
      <c r="F196" s="12" t="s">
        <v>16</v>
      </c>
      <c r="G196" s="11" t="s">
        <v>122</v>
      </c>
      <c r="H196" s="11">
        <v>4</v>
      </c>
      <c r="I196" s="15"/>
      <c r="J196" s="33"/>
      <c r="K196" s="41" t="s">
        <v>193</v>
      </c>
    </row>
    <row r="197" ht="60" spans="1:11">
      <c r="A197" s="13">
        <v>165</v>
      </c>
      <c r="B197" s="13" t="s">
        <v>262</v>
      </c>
      <c r="C197" s="12" t="s">
        <v>185</v>
      </c>
      <c r="D197" s="12"/>
      <c r="E197" s="12" t="s">
        <v>186</v>
      </c>
      <c r="F197" s="12" t="s">
        <v>16</v>
      </c>
      <c r="G197" s="12" t="s">
        <v>31</v>
      </c>
      <c r="H197" s="12">
        <v>4</v>
      </c>
      <c r="I197" s="15"/>
      <c r="J197" s="33"/>
      <c r="K197" s="41" t="s">
        <v>187</v>
      </c>
    </row>
    <row r="198" ht="252" spans="1:11">
      <c r="A198" s="13">
        <v>166</v>
      </c>
      <c r="B198" s="13" t="s">
        <v>262</v>
      </c>
      <c r="C198" s="12" t="s">
        <v>203</v>
      </c>
      <c r="D198" s="17"/>
      <c r="E198" s="12" t="s">
        <v>224</v>
      </c>
      <c r="F198" s="12" t="s">
        <v>16</v>
      </c>
      <c r="G198" s="11" t="s">
        <v>205</v>
      </c>
      <c r="H198" s="13">
        <v>73.6</v>
      </c>
      <c r="I198" s="15"/>
      <c r="J198" s="33"/>
      <c r="K198" s="34" t="s">
        <v>206</v>
      </c>
    </row>
    <row r="199" ht="108" spans="1:11">
      <c r="A199" s="13">
        <v>167</v>
      </c>
      <c r="B199" s="13" t="s">
        <v>262</v>
      </c>
      <c r="C199" s="12" t="s">
        <v>207</v>
      </c>
      <c r="D199" s="17"/>
      <c r="E199" s="12" t="s">
        <v>208</v>
      </c>
      <c r="F199" s="12" t="s">
        <v>16</v>
      </c>
      <c r="G199" s="11" t="s">
        <v>48</v>
      </c>
      <c r="H199" s="13">
        <v>4</v>
      </c>
      <c r="I199" s="15"/>
      <c r="J199" s="33"/>
      <c r="K199" s="34" t="s">
        <v>209</v>
      </c>
    </row>
    <row r="200" ht="156" spans="1:11">
      <c r="A200" s="13">
        <v>168</v>
      </c>
      <c r="B200" s="13" t="s">
        <v>262</v>
      </c>
      <c r="C200" s="12" t="s">
        <v>14</v>
      </c>
      <c r="D200" s="13"/>
      <c r="E200" s="12" t="s">
        <v>236</v>
      </c>
      <c r="F200" s="12" t="s">
        <v>16</v>
      </c>
      <c r="G200" s="12" t="s">
        <v>17</v>
      </c>
      <c r="H200" s="12">
        <v>8</v>
      </c>
      <c r="I200" s="15"/>
      <c r="J200" s="33"/>
      <c r="K200" s="34" t="s">
        <v>264</v>
      </c>
    </row>
    <row r="201" ht="156" spans="1:11">
      <c r="A201" s="13">
        <v>169</v>
      </c>
      <c r="B201" s="13" t="s">
        <v>262</v>
      </c>
      <c r="C201" s="12" t="s">
        <v>238</v>
      </c>
      <c r="D201" s="13"/>
      <c r="E201" s="12" t="s">
        <v>239</v>
      </c>
      <c r="F201" s="12" t="s">
        <v>16</v>
      </c>
      <c r="G201" s="12" t="s">
        <v>17</v>
      </c>
      <c r="H201" s="12">
        <v>4</v>
      </c>
      <c r="I201" s="15"/>
      <c r="J201" s="33"/>
      <c r="K201" s="34" t="s">
        <v>265</v>
      </c>
    </row>
    <row r="202" ht="180" spans="1:11">
      <c r="A202" s="13">
        <v>170</v>
      </c>
      <c r="B202" s="13" t="s">
        <v>262</v>
      </c>
      <c r="C202" s="12" t="s">
        <v>241</v>
      </c>
      <c r="D202" s="12"/>
      <c r="E202" s="12" t="s">
        <v>242</v>
      </c>
      <c r="F202" s="12" t="s">
        <v>16</v>
      </c>
      <c r="G202" s="12" t="s">
        <v>38</v>
      </c>
      <c r="H202" s="12">
        <v>8</v>
      </c>
      <c r="I202" s="15"/>
      <c r="J202" s="33"/>
      <c r="K202" s="34" t="s">
        <v>266</v>
      </c>
    </row>
    <row r="203" ht="180" spans="1:11">
      <c r="A203" s="13">
        <v>171</v>
      </c>
      <c r="B203" s="13" t="s">
        <v>262</v>
      </c>
      <c r="C203" s="12" t="s">
        <v>244</v>
      </c>
      <c r="D203" s="12"/>
      <c r="E203" s="12" t="s">
        <v>245</v>
      </c>
      <c r="F203" s="12" t="s">
        <v>16</v>
      </c>
      <c r="G203" s="12" t="s">
        <v>38</v>
      </c>
      <c r="H203" s="12">
        <v>16</v>
      </c>
      <c r="I203" s="15"/>
      <c r="J203" s="33"/>
      <c r="K203" s="34" t="s">
        <v>267</v>
      </c>
    </row>
    <row r="204" ht="154" customHeight="1" spans="1:11">
      <c r="A204" s="13">
        <v>172</v>
      </c>
      <c r="B204" s="13" t="s">
        <v>262</v>
      </c>
      <c r="C204" s="12" t="s">
        <v>247</v>
      </c>
      <c r="D204" s="12"/>
      <c r="E204" s="12" t="s">
        <v>248</v>
      </c>
      <c r="F204" s="12" t="s">
        <v>16</v>
      </c>
      <c r="G204" s="12" t="s">
        <v>31</v>
      </c>
      <c r="H204" s="18">
        <v>4</v>
      </c>
      <c r="I204" s="15"/>
      <c r="J204" s="33"/>
      <c r="K204" s="34" t="s">
        <v>249</v>
      </c>
    </row>
    <row r="205" ht="20" customHeight="1" spans="1:11">
      <c r="A205" s="46" t="s">
        <v>268</v>
      </c>
      <c r="B205" s="47"/>
      <c r="C205" s="47"/>
      <c r="D205" s="48"/>
      <c r="E205" s="49"/>
      <c r="F205" s="49"/>
      <c r="G205" s="49"/>
      <c r="H205" s="49"/>
      <c r="I205" s="11"/>
      <c r="J205" s="51"/>
      <c r="K205" s="38"/>
    </row>
    <row r="206" ht="32" customHeight="1" spans="1:11">
      <c r="A206" s="46" t="s">
        <v>269</v>
      </c>
      <c r="B206" s="47"/>
      <c r="C206" s="50"/>
      <c r="D206" s="49"/>
      <c r="E206" s="49"/>
      <c r="F206" s="49"/>
      <c r="G206" s="49"/>
      <c r="H206" s="49"/>
      <c r="I206" s="11"/>
      <c r="J206" s="51"/>
      <c r="K206" s="38"/>
    </row>
    <row r="207" spans="1:11">
      <c r="A207" s="46" t="s">
        <v>270</v>
      </c>
      <c r="B207" s="47"/>
      <c r="C207" s="50"/>
      <c r="D207" s="49"/>
      <c r="E207" s="49"/>
      <c r="F207" s="49"/>
      <c r="G207" s="49"/>
      <c r="H207" s="49"/>
      <c r="I207" s="33"/>
      <c r="J207" s="51"/>
      <c r="K207" s="38"/>
    </row>
    <row r="208" spans="1:11">
      <c r="A208" s="46" t="s">
        <v>271</v>
      </c>
      <c r="B208" s="47"/>
      <c r="C208" s="50"/>
      <c r="D208" s="49"/>
      <c r="E208" s="49"/>
      <c r="F208" s="49"/>
      <c r="G208" s="49"/>
      <c r="H208" s="49"/>
      <c r="I208" s="49"/>
      <c r="J208" s="51"/>
      <c r="K208" s="38"/>
    </row>
  </sheetData>
  <mergeCells count="9">
    <mergeCell ref="A1:K1"/>
    <mergeCell ref="A3:K3"/>
    <mergeCell ref="B30:D30"/>
    <mergeCell ref="A31:K31"/>
    <mergeCell ref="A205:C205"/>
    <mergeCell ref="A206:C206"/>
    <mergeCell ref="A207:C207"/>
    <mergeCell ref="A208:C208"/>
    <mergeCell ref="D4:D5"/>
  </mergeCells>
  <printOptions horizontalCentered="1"/>
  <pageMargins left="0.357638888888889" right="0.357638888888889" top="0.60625" bottom="0.409027777777778" header="0.5" footer="0.302777777777778"/>
  <pageSetup paperSize="9" scale="62" orientation="portrait"/>
  <headerFooter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Kingsoft Office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明  欣</cp:lastModifiedBy>
  <dcterms:created xsi:type="dcterms:W3CDTF">2025-06-04T17:41:00Z</dcterms:created>
  <dcterms:modified xsi:type="dcterms:W3CDTF">2025-07-22T08:20:19Z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B32931A472794EAF80EAEC30E1802D57_13</vt:lpwstr>
  </property>
  <property fmtid="{D5CDD505-2E9C-101B-9397-08002B2CF9AE}" pid="3" name="KSOProductBuildVer">
    <vt:lpwstr>2052-11.8.6.11825</vt:lpwstr>
  </property>
</Properties>
</file>